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fs01\dokumenti$\dsaftic\My Documents\UO ZA OPĆU UPRAVU\REKONSTRUKCIJA VIJEĆNICE\"/>
    </mc:Choice>
  </mc:AlternateContent>
  <xr:revisionPtr revIDLastSave="0" documentId="8_{7FA9C27D-43E2-43B4-AB8E-C1EF88E17EF8}" xr6:coauthVersionLast="47" xr6:coauthVersionMax="47" xr10:uidLastSave="{00000000-0000-0000-0000-000000000000}"/>
  <bookViews>
    <workbookView xWindow="-120" yWindow="-120" windowWidth="29040" windowHeight="15840" tabRatio="893" activeTab="3" xr2:uid="{00000000-000D-0000-FFFF-FFFF00000000}"/>
  </bookViews>
  <sheets>
    <sheet name="OPĆI UVJETI" sheetId="65" r:id="rId1"/>
    <sheet name="REKAPITULACIJA" sheetId="8" r:id="rId2"/>
    <sheet name="RASVJETA" sheetId="210" r:id="rId3"/>
    <sheet name="Građ.obrt.radovi i multimedija" sheetId="2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___________Qn1">'[1]PRORAČUN GUBITAKA'!#REF!</definedName>
    <definedName name="__________________Qn7">'[1]PRORAČUN GUBITAKA'!#REF!</definedName>
    <definedName name="__________________ti7">[2]PRORAČUN!#REF!</definedName>
    <definedName name="__________________tp1">'[1]PRORAČUN GUBITAKA'!#REF!</definedName>
    <definedName name="___________red1">#REF!</definedName>
    <definedName name="__________red1">#REF!</definedName>
    <definedName name="__________xlfn_BAHTTEXT">NA()</definedName>
    <definedName name="_________xlfn_BAHTTEXT">NA()</definedName>
    <definedName name="________red1">#REF!</definedName>
    <definedName name="________xlfn_BAHTTEXT">NA()</definedName>
    <definedName name="_______xlfn_BAHTTEXT">NA()</definedName>
    <definedName name="______red1">#REF!</definedName>
    <definedName name="______xlfn_BAHTTEXT">NA()</definedName>
    <definedName name="_____Qn1">'[1]PRORAČUN GUBITAKA'!#REF!</definedName>
    <definedName name="_____Qn7">'[1]PRORAČUN GUBITAKA'!#REF!</definedName>
    <definedName name="_____ti7">[2]PRORAČUN!#REF!</definedName>
    <definedName name="_____tp1">'[1]PRORAČUN GUBITAKA'!#REF!</definedName>
    <definedName name="_____xlfn_BAHTTEXT">NA()</definedName>
    <definedName name="_____xlnm.Print_Area">#REF!</definedName>
    <definedName name="_____xlnm.Print_Titles">#REF!</definedName>
    <definedName name="____Qn1">'[1]PRORAČUN GUBITAKA'!#REF!</definedName>
    <definedName name="____Qn7">'[1]PRORAČUN GUBITAKA'!#REF!</definedName>
    <definedName name="____red1">#REF!</definedName>
    <definedName name="____ti7">[2]PRORAČUN!#REF!</definedName>
    <definedName name="____tp1">'[1]PRORAČUN GUBITAKA'!#REF!</definedName>
    <definedName name="____xlfn_BAHTTEXT">NA()</definedName>
    <definedName name="____xlnm.Print_Area">#REF!</definedName>
    <definedName name="____xlnm.Print_Titles">#REF!</definedName>
    <definedName name="___ti7">[3]PRORAČUN!#REF!</definedName>
    <definedName name="___xlfn_BAHTTEXT">NA()</definedName>
    <definedName name="___xlnm.Print_Area">#REF!</definedName>
    <definedName name="___xlnm.Print_Titles">#REF!</definedName>
    <definedName name="___xlnm_Print_Area_1">#REF!</definedName>
    <definedName name="___xlnm_Print_Titles_1">#REF!</definedName>
    <definedName name="__BET1">#REF!</definedName>
    <definedName name="__BET2">#REF!</definedName>
    <definedName name="__MAS1">#REF!</definedName>
    <definedName name="__Qn1">'[4]proračun gubitaka'!#REF!</definedName>
    <definedName name="__Qn7">'[4]proračun gubitaka'!#REF!</definedName>
    <definedName name="__ti7">[5]proračun!#REF!</definedName>
    <definedName name="__tp1">'[4]proračun gubitaka'!#REF!</definedName>
    <definedName name="__xlfn_BAHTTEXT">NA()</definedName>
    <definedName name="__xlnm.Print_Area">#REF!</definedName>
    <definedName name="__xlnm.Print_Titles">#REF!</definedName>
    <definedName name="__xlnm_Print_Area_1">#REF!</definedName>
    <definedName name="__xlnm_Print_Titles_1">#REF!</definedName>
    <definedName name="_1Excel_BuiltIn_Print_Area_1">#REF!</definedName>
    <definedName name="_GOR">#REF!</definedName>
    <definedName name="_Qn1" localSheetId="0">'[1]PRORAČUN GUBITAKA'!#REF!</definedName>
    <definedName name="_Qn1">'[1]PRORAČUN GUBITAKA'!#REF!</definedName>
    <definedName name="_Qn7" localSheetId="0">'[1]PRORAČUN GUBITAKA'!#REF!</definedName>
    <definedName name="_Qn7">'[1]PRORAČUN GUBITAKA'!#REF!</definedName>
    <definedName name="_red1">#REF!</definedName>
    <definedName name="_red2">#REF!</definedName>
    <definedName name="_ti7" localSheetId="0">[2]PRORAČUN!#REF!</definedName>
    <definedName name="_ti7">[2]PRORAČUN!#REF!</definedName>
    <definedName name="_tp1" localSheetId="0">'[1]PRORAČUN GUBITAKA'!#REF!</definedName>
    <definedName name="_tp1">'[1]PRORAČUN GUBITAKA'!#REF!</definedName>
    <definedName name="a">[2]PRORAČUN!#REF!</definedName>
    <definedName name="aa">[6]Proračun!#REF!</definedName>
    <definedName name="AAAA">'[1]PRORAČUN GUBITAKA'!#REF!</definedName>
    <definedName name="aaaaa">[2]PRORAČUN!#REF!</definedName>
    <definedName name="ac">[7]PLIN!#REF!</definedName>
    <definedName name="adfg">#REF!</definedName>
    <definedName name="adfgd">#REF!</definedName>
    <definedName name="adggree">#REF!</definedName>
    <definedName name="adhggh">#REF!</definedName>
    <definedName name="afdgdf">#REF!</definedName>
    <definedName name="Akf">#REF!</definedName>
    <definedName name="aregerhge">[8]plin!#REF!</definedName>
    <definedName name="argaerg">#REF!</definedName>
    <definedName name="argegtrghtr">#REF!</definedName>
    <definedName name="artgerg">[8]elektr!#REF!</definedName>
    <definedName name="ASD">#REF!</definedName>
    <definedName name="AVD">#REF!</definedName>
    <definedName name="b">[6]Proračun!#REF!</definedName>
    <definedName name="_xlnm.Database">#REF!</definedName>
    <definedName name="bbbb">#REF!</definedName>
    <definedName name="BET">#REF!</definedName>
    <definedName name="bgbg">#REF!</definedName>
    <definedName name="BOD">#REF!</definedName>
    <definedName name="BODIC">#REF!</definedName>
    <definedName name="BODICA">#REF!</definedName>
    <definedName name="C_1" localSheetId="0">[1]KOEFICIJENTI!#REF!</definedName>
    <definedName name="C_1">[1]KOEFICIJENTI!#REF!</definedName>
    <definedName name="C_2" localSheetId="0">[2]PRORAČUN!#REF!</definedName>
    <definedName name="C_2">[2]PRORAČUN!#REF!</definedName>
    <definedName name="C_3" localSheetId="0">[2]PRORAČUN!#REF!</definedName>
    <definedName name="C_3">[2]PRORAČUN!#REF!</definedName>
    <definedName name="C_4" localSheetId="0">[2]PRORAČUN!#REF!</definedName>
    <definedName name="C_4">[2]PRORAČUN!#REF!</definedName>
    <definedName name="Ca" localSheetId="0">#REF!</definedName>
    <definedName name="Ca">#REF!</definedName>
    <definedName name="Cb" localSheetId="0">#REF!</definedName>
    <definedName name="Cb">#REF!</definedName>
    <definedName name="Cc" localSheetId="0">#REF!</definedName>
    <definedName name="Cc">#REF!</definedName>
    <definedName name="CCP" localSheetId="0">#REF!</definedName>
    <definedName name="CCP">#REF!</definedName>
    <definedName name="ccpp">#REF!</definedName>
    <definedName name="CELIJA" localSheetId="0">#REF!</definedName>
    <definedName name="CELIJA">#REF!</definedName>
    <definedName name="celija1">#REF!</definedName>
    <definedName name="celija2">#REF!</definedName>
    <definedName name="CeNel">#REF!</definedName>
    <definedName name="CeNT">#REF!</definedName>
    <definedName name="CeVT">#REF!</definedName>
    <definedName name="Cg">#REF!</definedName>
    <definedName name="CkA">#REF!</definedName>
    <definedName name="CkB">#REF!</definedName>
    <definedName name="CkC">#REF!</definedName>
    <definedName name="Clu">#REF!</definedName>
    <definedName name="cp" localSheetId="0">#REF!</definedName>
    <definedName name="cp">#REF!</definedName>
    <definedName name="CUNP">#REF!</definedName>
    <definedName name="č">#REF!</definedName>
    <definedName name="Datum">[9]troškovnik!$G$3</definedName>
    <definedName name="dfagdf">#REF!</definedName>
    <definedName name="dfagfdgdh">#REF!</definedName>
    <definedName name="dfgad">#REF!</definedName>
    <definedName name="dfgadg">[8]ZEMLJAN!$F$10</definedName>
    <definedName name="Dpred" localSheetId="0">[6]Proračun!#REF!</definedName>
    <definedName name="Dpred">[6]Proračun!#REF!</definedName>
    <definedName name="DSD">#REF!</definedName>
    <definedName name="E" localSheetId="0">#REF!</definedName>
    <definedName name="E">#REF!</definedName>
    <definedName name="efefwfewe">#REF!</definedName>
    <definedName name="Elaborat" localSheetId="0">[1]REKAPITULACIJA!#REF!</definedName>
    <definedName name="Elaborat">[1]REKAPITULACIJA!#REF!</definedName>
    <definedName name="Eptv">#REF!</definedName>
    <definedName name="erage">#REF!</definedName>
    <definedName name="eta">#REF!</definedName>
    <definedName name="EXCEG">#REF!</definedName>
    <definedName name="Excel_BuiltIn_Print_Area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f" localSheetId="0">[6]Proračun!#REF!</definedName>
    <definedName name="f">[6]Proračun!#REF!</definedName>
    <definedName name="fagdf">'[8]razni '!#REF!</definedName>
    <definedName name="fdadhb">'[10]RAZNI RADOVI'!$F$22</definedName>
    <definedName name="fdahgdhg">[8]izolacija!$F$13</definedName>
    <definedName name="fdga">[8]soboslik!#REF!</definedName>
    <definedName name="fdgdfag">#REF!</definedName>
    <definedName name="ff" localSheetId="0">#REF!</definedName>
    <definedName name="ff">#REF!</definedName>
    <definedName name="ffadgEGERGergrg">#REF!</definedName>
    <definedName name="fgfdagfdga">#REF!</definedName>
    <definedName name="FI">[6]Proračun!$C$203</definedName>
    <definedName name="fn" localSheetId="0">[2]PRORAČUN!#REF!</definedName>
    <definedName name="fn">[2]PRORAČUN!#REF!</definedName>
    <definedName name="FSS">#REF!</definedName>
    <definedName name="FWHGVH" localSheetId="0">#REF!</definedName>
    <definedName name="FWHGVH">#REF!</definedName>
    <definedName name="g">#REF!</definedName>
    <definedName name="gdsda">#REF!</definedName>
    <definedName name="gfadgd">#REF!</definedName>
    <definedName name="GGG">#REF!</definedName>
    <definedName name="gggg">#REF!</definedName>
    <definedName name="Gradjevina">#REF!</definedName>
    <definedName name="Građevina" localSheetId="0">[1]REKAPITULACIJA!#REF!</definedName>
    <definedName name="Građevina">[1]REKAPITULACIJA!#REF!</definedName>
    <definedName name="GRAĐEVINSKI_RADOVI">[11]KOLEKTORI!#REF!</definedName>
    <definedName name="GS" localSheetId="0">#REF!</definedName>
    <definedName name="GS">#REF!</definedName>
    <definedName name="H" localSheetId="0">[2]PRORAČUN!#REF!</definedName>
    <definedName name="H">[2]PRORAČUN!#REF!</definedName>
    <definedName name="H_g" localSheetId="0">#REF!</definedName>
    <definedName name="H_g">#REF!</definedName>
    <definedName name="HGHJG" localSheetId="0">[2]PRORAČUN!#REF!</definedName>
    <definedName name="HGHJG">[2]PRORAČUN!#REF!</definedName>
    <definedName name="HH_g" localSheetId="0">#REF!</definedName>
    <definedName name="HH_g">#REF!</definedName>
    <definedName name="HHH">#REF!</definedName>
    <definedName name="HIDRA">[12]FAKTORI!$B$4</definedName>
    <definedName name="INSTALACIJA_PLINA">[11]KOLEKTORI!#REF!</definedName>
    <definedName name="Investitor" localSheetId="0">[1]REKAPITULACIJA!#REF!</definedName>
    <definedName name="Investitor">[1]REKAPITULACIJA!#REF!</definedName>
    <definedName name="_xlnm.Print_Titles" localSheetId="1">REKAPITULACIJA!$1:$1</definedName>
    <definedName name="j">'[7]razni '!#REF!</definedName>
    <definedName name="JJJJJJJ">[11]KOLEKTORI!#REF!</definedName>
    <definedName name="jzjj">#REF!</definedName>
    <definedName name="k" localSheetId="0">[6]Proračun!#REF!</definedName>
    <definedName name="k">[6]Proračun!#REF!</definedName>
    <definedName name="k_MK1" localSheetId="0">[1]KOEFICIJENTI!#REF!</definedName>
    <definedName name="k_MK1">[1]KOEFICIJENTI!#REF!</definedName>
    <definedName name="k_MK2" localSheetId="0">[1]KOEFICIJENTI!#REF!</definedName>
    <definedName name="k_MK2">[1]KOEFICIJENTI!#REF!</definedName>
    <definedName name="k_MK3" localSheetId="0">[1]KOEFICIJENTI!#REF!</definedName>
    <definedName name="k_MK3">[1]KOEFICIJENTI!#REF!</definedName>
    <definedName name="k_POD1" localSheetId="0">[1]KOEFICIJENTI!#REF!</definedName>
    <definedName name="k_POD1">[1]KOEFICIJENTI!#REF!</definedName>
    <definedName name="k_POD2" localSheetId="0">[1]KOEFICIJENTI!#REF!</definedName>
    <definedName name="k_POD2">[1]KOEFICIJENTI!#REF!</definedName>
    <definedName name="k_PR1" localSheetId="0">[1]KOEFICIJENTI!#REF!</definedName>
    <definedName name="k_PR1">[1]KOEFICIJENTI!#REF!</definedName>
    <definedName name="k_sig" localSheetId="0">[2]PRORAČUN!#REF!</definedName>
    <definedName name="k_sig">[2]PRORAČUN!#REF!</definedName>
    <definedName name="k_ugr">#REF!</definedName>
    <definedName name="k_ugr_CIJEVI">#REF!</definedName>
    <definedName name="k_ugr_CRPK">#REF!</definedName>
    <definedName name="k_ugr_FILT">#REF!</definedName>
    <definedName name="k_ugr_KUGLASTE">#REF!</definedName>
    <definedName name="k_ugr_LEPTIRASTE">#REF!</definedName>
    <definedName name="k_ugr_OPREMA">#REF!</definedName>
    <definedName name="k_ugr_PVC">#REF!</definedName>
    <definedName name="k_UV1" localSheetId="0">[1]KOEFICIJENTI!#REF!</definedName>
    <definedName name="k_UV1">[1]KOEFICIJENTI!#REF!</definedName>
    <definedName name="k_UZ1" localSheetId="0">[1]KOEFICIJENTI!#REF!</definedName>
    <definedName name="k_UZ1">[1]KOEFICIJENTI!#REF!</definedName>
    <definedName name="k_UZ2" localSheetId="0">[1]KOEFICIJENTI!#REF!</definedName>
    <definedName name="k_UZ2">[1]KOEFICIJENTI!#REF!</definedName>
    <definedName name="k_VV1" localSheetId="0">[1]KOEFICIJENTI!#REF!</definedName>
    <definedName name="k_VV1">[1]KOEFICIJENTI!#REF!</definedName>
    <definedName name="k_VV2" localSheetId="0">[1]KOEFICIJENTI!#REF!</definedName>
    <definedName name="k_VV2">[1]KOEFICIJENTI!#REF!</definedName>
    <definedName name="k_VZ1" localSheetId="0">[1]KOEFICIJENTI!#REF!</definedName>
    <definedName name="k_VZ1">[1]KOEFICIJENTI!#REF!</definedName>
    <definedName name="k_VZ2" localSheetId="0">'[1]PRORAČUN GUBITAKA'!#REF!</definedName>
    <definedName name="k_VZ2">'[1]PRORAČUN GUBITAKA'!#REF!</definedName>
    <definedName name="KAM">#REF!</definedName>
    <definedName name="KarakterZgrade" localSheetId="0">[1]REKAPITULACIJA!#REF!</definedName>
    <definedName name="KarakterZgrade">[1]REKAPITULACIJA!#REF!</definedName>
    <definedName name="KKKKKKKKKKKKKKKKKK">[13]PLIN!#REF!</definedName>
    <definedName name="KO">#REF!</definedName>
    <definedName name="koeficijent_sigurnosti" localSheetId="0">[2]PRORAČUN!#REF!</definedName>
    <definedName name="koeficijent_sigurnosti">[2]PRORAČUN!#REF!</definedName>
    <definedName name="Kolnik_16.3.">'[14]16. Prometnice'!$G$277</definedName>
    <definedName name="Kor">#REF!</definedName>
    <definedName name="KS">#REF!</definedName>
    <definedName name="l" localSheetId="0">[6]Proračun!#REF!</definedName>
    <definedName name="l">[6]Proračun!#REF!</definedName>
    <definedName name="L_L">#REF!</definedName>
    <definedName name="lp" localSheetId="0">[6]Proračun!#REF!</definedName>
    <definedName name="lp">[6]Proračun!#REF!</definedName>
    <definedName name="m" localSheetId="0">[6]Proračun!#REF!</definedName>
    <definedName name="m">[6]Proračun!#REF!</definedName>
    <definedName name="MMMMMMMM">#REF!</definedName>
    <definedName name="n" localSheetId="0">[6]Proračun!#REF!</definedName>
    <definedName name="n">[6]Proračun!#REF!</definedName>
    <definedName name="nABAVA">#REF!</definedName>
    <definedName name="Namjena7" localSheetId="0">[2]PRORAČUN!#REF!</definedName>
    <definedName name="Namjena7">[2]PRORAČUN!#REF!</definedName>
    <definedName name="Nel">#REF!</definedName>
    <definedName name="NelD">#REF!</definedName>
    <definedName name="nhz">#REF!</definedName>
    <definedName name="nk">#REF!</definedName>
    <definedName name="nkf">#REF!</definedName>
    <definedName name="NOVA" localSheetId="0">#REF!</definedName>
    <definedName name="NOVA">#REF!</definedName>
    <definedName name="nova1">#REF!</definedName>
    <definedName name="novi" localSheetId="0">#REF!</definedName>
    <definedName name="novi">#REF!</definedName>
    <definedName name="Odvod_16.4.">'[14]16. Prometnice'!$G$329</definedName>
    <definedName name="OST">#REF!</definedName>
    <definedName name="pihšoo">#REF!</definedName>
    <definedName name="plin" localSheetId="0">#REF!</definedName>
    <definedName name="plin">#REF!</definedName>
    <definedName name="_xlnm.Print_Area" localSheetId="0">'OPĆI UVJETI'!$A$1:$G$59</definedName>
    <definedName name="_xlnm.Print_Area" localSheetId="1">REKAPITULACIJA!$A$1:$I$21</definedName>
    <definedName name="POIJOPJOPJ" localSheetId="0">[6]Proračun!#REF!</definedName>
    <definedName name="POIJOPJOPJ">[6]Proračun!#REF!</definedName>
    <definedName name="Ponudjac">#REF!</definedName>
    <definedName name="pop">#REF!</definedName>
    <definedName name="POPUST">#REF!</definedName>
    <definedName name="POPUST_2">[15]FAKTORI!$B$3</definedName>
    <definedName name="PRI">#REF!</definedName>
    <definedName name="Print_Area_MI">#REF!</definedName>
    <definedName name="Pripr_16.1.">'[14]16. Prometnice'!$G$66</definedName>
    <definedName name="PRIV">#REF!</definedName>
    <definedName name="Q" localSheetId="0">[6]Proračun!#REF!</definedName>
    <definedName name="Q">[6]Proračun!#REF!</definedName>
    <definedName name="Qk" localSheetId="0">[6]Proračun!#REF!</definedName>
    <definedName name="Qk">[6]Proračun!#REF!</definedName>
    <definedName name="qn">#REF!</definedName>
    <definedName name="qnom">#REF!</definedName>
    <definedName name="RASHLADNO_I_TOPLINSKO_POSTROJENJE">[11]KOLEKTORI!#REF!</definedName>
    <definedName name="rbr">#REF!</definedName>
    <definedName name="Re" localSheetId="0">[6]Proračun!#REF!</definedName>
    <definedName name="Re">[6]Proračun!#REF!</definedName>
    <definedName name="RED" localSheetId="0">#REF!</definedName>
    <definedName name="RED">#REF!</definedName>
    <definedName name="regr">'[8]oprema dvor.'!$F$28</definedName>
    <definedName name="REKAPITULACIJA">[11]KOLEKTORI!#REF!</definedName>
    <definedName name="retagaetggfdv">[8]okoliš!$F$25</definedName>
    <definedName name="ro" localSheetId="0">#REF!</definedName>
    <definedName name="ro">#REF!</definedName>
    <definedName name="Rpred" localSheetId="0">[6]Proračun!#REF!</definedName>
    <definedName name="Rpred">[6]Proračun!#REF!</definedName>
    <definedName name="RRO" localSheetId="0">#REF!</definedName>
    <definedName name="RRO">#REF!</definedName>
    <definedName name="rtrt">[13]elektr!#REF!</definedName>
    <definedName name="RUS">#REF!</definedName>
    <definedName name="s">#REF!</definedName>
    <definedName name="Sign_16.5.">'[14]16. Prometnice'!$G$408</definedName>
    <definedName name="SKSK" localSheetId="0">[2]PRORAČUN!#REF!</definedName>
    <definedName name="SKSK">[2]PRORAČUN!#REF!</definedName>
    <definedName name="stara">#REF!</definedName>
    <definedName name="t">#REF!</definedName>
    <definedName name="t_pl" localSheetId="0">[2]PRORAČUN!#REF!</definedName>
    <definedName name="t_pl">[2]PRORAČUN!#REF!</definedName>
    <definedName name="t_pv" localSheetId="0">[2]PRORAČUN!#REF!</definedName>
    <definedName name="t_pv">[2]PRORAČUN!#REF!</definedName>
    <definedName name="ta" localSheetId="0">[2]PRORAČUN!#REF!</definedName>
    <definedName name="ta">[2]PRORAČUN!#REF!</definedName>
    <definedName name="te4te">#REF!</definedName>
    <definedName name="Tecaj_Kn_EUR">#REF!</definedName>
    <definedName name="ti" localSheetId="0">#REF!</definedName>
    <definedName name="ti">#REF!</definedName>
    <definedName name="tihana">#REF!</definedName>
    <definedName name="to">[6]Proračun!$C$235</definedName>
    <definedName name="TONKA">#REF!</definedName>
    <definedName name="tp" localSheetId="0">[6]Proračun!#REF!</definedName>
    <definedName name="tp">[6]Proračun!#REF!</definedName>
    <definedName name="tr" localSheetId="0">[6]Proračun!#REF!</definedName>
    <definedName name="tr">[6]Proračun!#REF!</definedName>
    <definedName name="tsr" localSheetId="0">[6]Proračun!#REF!</definedName>
    <definedName name="tsr">[6]Proračun!#REF!</definedName>
    <definedName name="ttp" localSheetId="0">#REF!</definedName>
    <definedName name="ttp">#REF!</definedName>
    <definedName name="ttr" localSheetId="0">#REF!</definedName>
    <definedName name="ttr">#REF!</definedName>
    <definedName name="ttsr" localSheetId="0">#REF!</definedName>
    <definedName name="ttsr">#REF!</definedName>
    <definedName name="tu">[6]Proračun!$C$237</definedName>
    <definedName name="tz">[13]PLIN!#REF!</definedName>
    <definedName name="u">#REF!</definedName>
    <definedName name="ujuj">#REF!</definedName>
    <definedName name="UKUPNO1">[16]ZEMLJAN!$F$10</definedName>
    <definedName name="UKUPNO10" localSheetId="0">#REF!</definedName>
    <definedName name="UKUPNO10">#REF!</definedName>
    <definedName name="ukupno101">#REF!</definedName>
    <definedName name="UKUPNO11" localSheetId="0">#REF!</definedName>
    <definedName name="UKUPNO11">#REF!</definedName>
    <definedName name="ukupno111">#REF!</definedName>
    <definedName name="UKUPNO12" localSheetId="0">[16]soboslik!#REF!</definedName>
    <definedName name="UKUPNO12">[16]soboslik!#REF!</definedName>
    <definedName name="ukupno121">[7]soboslik!#REF!</definedName>
    <definedName name="UKUPNO13" localSheetId="0">'[16]razni '!#REF!</definedName>
    <definedName name="UKUPNO13">'[16]razni '!#REF!</definedName>
    <definedName name="ukupno131">'[7]razni '!#REF!</definedName>
    <definedName name="UKUPNO14" localSheetId="0">#REF!</definedName>
    <definedName name="UKUPNO14">#REF!</definedName>
    <definedName name="ukupno141">#REF!</definedName>
    <definedName name="UKUPNO15" localSheetId="0">#REF!</definedName>
    <definedName name="UKUPNO15">#REF!</definedName>
    <definedName name="ukupno151">#REF!</definedName>
    <definedName name="UKUPNO16" localSheetId="0">#REF!</definedName>
    <definedName name="UKUPNO16">#REF!</definedName>
    <definedName name="ukupno161">#REF!</definedName>
    <definedName name="UKUPNO17" localSheetId="0">#REF!</definedName>
    <definedName name="UKUPNO17">#REF!</definedName>
    <definedName name="ukupno171">#REF!</definedName>
    <definedName name="UKUPNO18" localSheetId="0">#REF!</definedName>
    <definedName name="UKUPNO18">#REF!</definedName>
    <definedName name="ukupno181">#REF!</definedName>
    <definedName name="UKUPNO19" localSheetId="0">#REF!</definedName>
    <definedName name="UKUPNO19">#REF!</definedName>
    <definedName name="ukupno191">#REF!</definedName>
    <definedName name="UKUPNO2">'[17]RAZNI RADOVI'!$F$22</definedName>
    <definedName name="UKUPNO20" localSheetId="0">#REF!</definedName>
    <definedName name="UKUPNO20">#REF!</definedName>
    <definedName name="ukupno201">#REF!</definedName>
    <definedName name="UKUPNO20A">#REF!</definedName>
    <definedName name="UKUPNO3" localSheetId="0">#REF!</definedName>
    <definedName name="UKUPNO3">#REF!</definedName>
    <definedName name="ukupno31">#REF!</definedName>
    <definedName name="UKUPNO4">[16]izolacija!$F$13</definedName>
    <definedName name="UKUPNO5">'[16]oprema dvor.'!$F$28</definedName>
    <definedName name="UKUPNO6">[16]okoliš!$F$25</definedName>
    <definedName name="UKUPNO7" localSheetId="0">#REF!</definedName>
    <definedName name="UKUPNO7">#REF!</definedName>
    <definedName name="ukupno71">#REF!</definedName>
    <definedName name="UKUPNO8" localSheetId="0">[16]elektr!#REF!</definedName>
    <definedName name="UKUPNO8">[16]elektr!#REF!</definedName>
    <definedName name="ukupno81">[7]elektr!#REF!</definedName>
    <definedName name="UKUPNO9" localSheetId="0">[16]PLIN!#REF!</definedName>
    <definedName name="UKUPNO9">[16]PLIN!#REF!</definedName>
    <definedName name="ukupno91">[7]PLIN!#REF!</definedName>
    <definedName name="v" localSheetId="0">#REF!</definedName>
    <definedName name="v">#REF!</definedName>
    <definedName name="v_0" localSheetId="0">[2]PRORAČUN!#REF!</definedName>
    <definedName name="v_0">[2]PRORAČUN!#REF!</definedName>
    <definedName name="v_max" localSheetId="0">#REF!</definedName>
    <definedName name="v_max">#REF!</definedName>
    <definedName name="VENTILACIJA">[11]KOLEKTORI!#REF!</definedName>
    <definedName name="VOD">#REF!</definedName>
    <definedName name="w" localSheetId="0">[6]Proračun!#REF!</definedName>
    <definedName name="w">[6]Proračun!#REF!</definedName>
    <definedName name="xx">'[1]PRORAČUN GUBITAKA'!#REF!</definedName>
    <definedName name="y">#REF!</definedName>
    <definedName name="z">#REF!</definedName>
    <definedName name="ZEM">#REF!</definedName>
    <definedName name="Zem_16.2.">'[14]16. Prometnice'!$G$130</definedName>
    <definedName name="ZEM1">#REF!</definedName>
    <definedName name="ZEM2">#REF!</definedName>
    <definedName name="zfkukfz">#REF!</definedName>
    <definedName name="ZUFUZFUZF" localSheetId="0">[6]Proračun!#REF!</definedName>
    <definedName name="ZUFUZFUZF">[6]Proračun!#REF!</definedName>
    <definedName name="zz">#REF!</definedName>
    <definedName name="zzh">'[13]razni '!#REF!</definedName>
    <definedName name="ž">#REF!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8" i="211" l="1"/>
  <c r="F54" i="211"/>
  <c r="F348" i="211" l="1"/>
  <c r="F349" i="211"/>
  <c r="F350" i="211"/>
  <c r="F351" i="211"/>
  <c r="F352" i="211"/>
  <c r="F353" i="211"/>
  <c r="F354" i="211"/>
  <c r="F356" i="211"/>
  <c r="F357" i="211"/>
  <c r="F358" i="211"/>
  <c r="F359" i="211"/>
  <c r="F360" i="211"/>
  <c r="F361" i="211"/>
  <c r="F362" i="211"/>
  <c r="F347" i="211"/>
  <c r="F367" i="211" l="1"/>
  <c r="G12" i="8" s="1"/>
  <c r="F339" i="211"/>
  <c r="F337" i="211"/>
  <c r="F335" i="211"/>
  <c r="F341" i="211" s="1"/>
  <c r="G16" i="8" s="1"/>
  <c r="F329" i="211"/>
  <c r="G14" i="8" s="1"/>
  <c r="F328" i="211"/>
  <c r="F326" i="211"/>
  <c r="F324" i="211"/>
  <c r="B306" i="211"/>
  <c r="B319" i="211" s="1"/>
  <c r="C319" i="211"/>
  <c r="C316" i="211"/>
  <c r="C315" i="211"/>
  <c r="C314" i="211"/>
  <c r="B313" i="211"/>
  <c r="A313" i="211"/>
  <c r="C309" i="211"/>
  <c r="B308" i="211"/>
  <c r="A308" i="211"/>
  <c r="B302" i="211"/>
  <c r="B316" i="211" s="1"/>
  <c r="A302" i="211"/>
  <c r="A316" i="211" s="1"/>
  <c r="D300" i="211"/>
  <c r="F300" i="211" s="1"/>
  <c r="D299" i="211"/>
  <c r="F299" i="211" s="1"/>
  <c r="D298" i="211"/>
  <c r="F298" i="211" s="1"/>
  <c r="F302" i="211" s="1"/>
  <c r="B290" i="211"/>
  <c r="B315" i="211" s="1"/>
  <c r="A290" i="211"/>
  <c r="A315" i="211" s="1"/>
  <c r="D288" i="211"/>
  <c r="F288" i="211" s="1"/>
  <c r="F284" i="211"/>
  <c r="F280" i="211"/>
  <c r="D275" i="211"/>
  <c r="F275" i="211" s="1"/>
  <c r="B266" i="211"/>
  <c r="B314" i="211" s="1"/>
  <c r="A266" i="211"/>
  <c r="A314" i="211" s="1"/>
  <c r="F261" i="211"/>
  <c r="F255" i="211"/>
  <c r="B240" i="211"/>
  <c r="B309" i="211" s="1"/>
  <c r="A240" i="211"/>
  <c r="A309" i="211" s="1"/>
  <c r="F238" i="211"/>
  <c r="F233" i="211"/>
  <c r="F13" i="210"/>
  <c r="F15" i="210" s="1"/>
  <c r="F14" i="210" s="1"/>
  <c r="F266" i="211" l="1"/>
  <c r="F314" i="211" s="1"/>
  <c r="F240" i="211"/>
  <c r="F309" i="211" s="1"/>
  <c r="F290" i="211"/>
  <c r="F315" i="211" s="1"/>
  <c r="F316" i="211"/>
  <c r="F317" i="211" l="1"/>
  <c r="F311" i="211"/>
  <c r="F319" i="211" l="1"/>
  <c r="G10" i="8" s="1"/>
  <c r="B212" i="211"/>
  <c r="B211" i="211"/>
  <c r="B210" i="211"/>
  <c r="B209" i="211"/>
  <c r="B208" i="211"/>
  <c r="B207" i="211"/>
  <c r="B206" i="211"/>
  <c r="B205" i="211"/>
  <c r="B204" i="211"/>
  <c r="F198" i="211"/>
  <c r="F197" i="211"/>
  <c r="F191" i="211"/>
  <c r="F183" i="211"/>
  <c r="D176" i="211"/>
  <c r="D177" i="211" s="1"/>
  <c r="F177" i="211" s="1"/>
  <c r="D173" i="211"/>
  <c r="F173" i="211" s="1"/>
  <c r="F172" i="211"/>
  <c r="F166" i="211"/>
  <c r="F165" i="211"/>
  <c r="F163" i="211"/>
  <c r="F162" i="211"/>
  <c r="F161" i="211"/>
  <c r="F160" i="211"/>
  <c r="F159" i="211"/>
  <c r="F158" i="211"/>
  <c r="F157" i="211"/>
  <c r="F156" i="211"/>
  <c r="F155" i="211"/>
  <c r="F142" i="211"/>
  <c r="F141" i="211"/>
  <c r="F140" i="211"/>
  <c r="F137" i="211"/>
  <c r="F136" i="211"/>
  <c r="F135" i="211"/>
  <c r="D132" i="211"/>
  <c r="F132" i="211" s="1"/>
  <c r="F131" i="211"/>
  <c r="D128" i="211"/>
  <c r="F128" i="211" s="1"/>
  <c r="F127" i="211"/>
  <c r="D124" i="211"/>
  <c r="F124" i="211" s="1"/>
  <c r="F123" i="211"/>
  <c r="D119" i="211"/>
  <c r="F119" i="211" s="1"/>
  <c r="F118" i="211"/>
  <c r="D115" i="211"/>
  <c r="F115" i="211" s="1"/>
  <c r="F114" i="211"/>
  <c r="F109" i="211"/>
  <c r="F108" i="211"/>
  <c r="F107" i="211"/>
  <c r="F106" i="211"/>
  <c r="F95" i="211"/>
  <c r="F92" i="211"/>
  <c r="F91" i="211"/>
  <c r="F83" i="211"/>
  <c r="F82" i="211"/>
  <c r="F76" i="211"/>
  <c r="F75" i="211"/>
  <c r="F74" i="211"/>
  <c r="F72" i="211"/>
  <c r="F69" i="211"/>
  <c r="F68" i="211"/>
  <c r="F67" i="211"/>
  <c r="F66" i="211"/>
  <c r="F61" i="211"/>
  <c r="F51" i="211"/>
  <c r="F35" i="211"/>
  <c r="F33" i="211"/>
  <c r="F32" i="211"/>
  <c r="F85" i="211" l="1"/>
  <c r="F208" i="211" s="1"/>
  <c r="F97" i="211"/>
  <c r="F209" i="211" s="1"/>
  <c r="F56" i="211"/>
  <c r="F206" i="211" s="1"/>
  <c r="F200" i="211"/>
  <c r="F212" i="211" s="1"/>
  <c r="F37" i="211"/>
  <c r="F205" i="211" s="1"/>
  <c r="F144" i="211"/>
  <c r="F210" i="211" s="1"/>
  <c r="F78" i="211"/>
  <c r="F207" i="211" s="1"/>
  <c r="F176" i="211"/>
  <c r="F185" i="211" s="1"/>
  <c r="F211" i="211" s="1"/>
  <c r="F213" i="211" l="1"/>
  <c r="G8" i="8" s="1"/>
  <c r="G6" i="8"/>
  <c r="G18" i="8" l="1"/>
</calcChain>
</file>

<file path=xl/sharedStrings.xml><?xml version="1.0" encoding="utf-8"?>
<sst xmlns="http://schemas.openxmlformats.org/spreadsheetml/2006/main" count="507" uniqueCount="362">
  <si>
    <t>0883_VIJEĆNICA GRAD POREČ</t>
  </si>
  <si>
    <t>OPĆI UVJETI</t>
  </si>
  <si>
    <t>Sve radove izvesti prema opisu pojedinih stavaka troškovnika i uvodnih općih opisa pojedinih grupa radova. Za sve radove treba primjenjivati tehničke propise, građ. norme, a upotrebljeni materijal, koji izvođač dobavlja i ugrađuje, mora odgovarati standardima (HRN).</t>
  </si>
  <si>
    <t xml:space="preserve"> Izvedba radova treba biti prema nacrtima, općim uvjetima i opisu radova, detaljima i prema pravilima zanata. Eventualna odstupanja treba prethodno dogovoriti s nadzornim inženjerom i projektantom za svaki pojedini slučaj.</t>
  </si>
  <si>
    <t xml:space="preserve">Sve mjere u planovima provjeriti u naravi. Svu kontrolu vršiti bez posebne naplate. Tolerancije mjera izvedenih radova određene su uzancama zanata, odnosno prema odluci projektanta i nadzorne službe. </t>
  </si>
  <si>
    <t>Sva odstupanja od dogovorenih tolerantnih mjera dužan je izvođač otkloniti o svom trošku. To vrijedi za sve vrste radova, kao što su građevinski, obrtnički i montažerski, opremanje i ostali radovi.</t>
  </si>
  <si>
    <t>Eventulane promjene pojedinih projektnih rješenja zbog ekonomičnosti izvedbe, izvođač je dužan na voj prijedlog, o svom trošku, izraditi kompletnu izvedbenu dokumentaciju promijenjenog dijela i dati na odobrenje nadzornom inženjeru i projektantu. Pod kompletnom izradom dokumentacije smatra se, osim izrade građevinskih nacrta, i projekti instalacija i opreme sa svim pripadajućim troškovnicima i proračunima onog dijela koji se mjenja. Izvođač je dužan voditi i naročitu pažnju o opremi objekata, a završni kvalitet radova mora udovoljavati svim zahtjevima projekta opreme.</t>
  </si>
  <si>
    <t>PRIPREMNI RADOVI</t>
  </si>
  <si>
    <t xml:space="preserve">Izvođač je dužan prije početka radova sprovesti sve pripremne radove i kontrolu svih mjera na gradilištu, da se izvođenje može nesmetano odvijati. U tu svrhu izvođač je dužan detaljno proučiti investiciono tehničku dokumentaciju, te izvršiti potrebne računske kontrole. </t>
  </si>
  <si>
    <t>Potrebno je proučiti sve tehnologije izvedbe pojedinih radova radi optimalne organizacije građenja, nabavke materijala, kalkulacije i sl.</t>
  </si>
  <si>
    <t xml:space="preserve">Izvođač i njegovi kooperanti dužni su svaki dio investiciono tehničke dokumentacije pregledati, te dati primjedbe na eventualne tehničke  probleme koji bi mogli prouzročiti slabiji kvalitet, postojnost ugrađenih elemenata ili druge štete. U protivnom biti će dužan ovakve štete sanirati o svom trošku. </t>
  </si>
  <si>
    <t>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</si>
  <si>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Jedinična cijena mora sadržavati:</t>
  </si>
  <si>
    <t>A/</t>
  </si>
  <si>
    <t>MATERIJAL</t>
  </si>
  <si>
    <t>Pod tim nazivom se podrazumjeva cijena materijala tj. dobavna cijena i to kako glavnog materijala, tako i pomoćnog, veznog materijala i sl.</t>
  </si>
  <si>
    <t>U cijenu materijala uključena je i cijena transportnih troškova bez obzira na prijevozno sredstvo sa svim prijenosima, utovarima i istovarima, te uskladištenje i čuvanje na gradilištu od unošenja (prebacivanje, zaštita i sl.), kao i davanje potrebnih uzoraka.</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</si>
  <si>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atesete predočiti nadzornom inženjeru.</t>
  </si>
  <si>
    <t>B/</t>
  </si>
  <si>
    <t>RAD</t>
  </si>
  <si>
    <t>Ujedno treba uključiti sav rad oko zaštite gotovih konstrukcija i dijelova objekta od štetnog utjecaja vrućine, hladnoće i sl.</t>
  </si>
  <si>
    <t>C/</t>
  </si>
  <si>
    <t xml:space="preserve">  SKELE</t>
  </si>
  <si>
    <t xml:space="preserve">Sve vrste skele bez obzira na visinu ulaze u jediničnu cijenu pojedinog rada. </t>
  </si>
  <si>
    <t xml:space="preserve">E/ </t>
  </si>
  <si>
    <t xml:space="preserve"> OBRAČUN</t>
  </si>
  <si>
    <t>Ukoliko nije u pojedinoj stavci dat način obračuna radova, treba se u svemu pridržavati prosječnih normi u građevinarstvu.</t>
  </si>
  <si>
    <t>GRAĐEVINSKO I OBRTNIČKI RADOVI</t>
  </si>
  <si>
    <t>DEMONTAŽE, RUŠENJA I PRIPREMNI RADOVI</t>
  </si>
  <si>
    <t>LIMARSKI RADOVI</t>
  </si>
  <si>
    <t>m2</t>
  </si>
  <si>
    <t>m'</t>
  </si>
  <si>
    <t>U jediničnim cijenama svih navedenih stavki specifikacija, prilikom izrade ponude (nuđenje izvedbe instalacija) moraju biti sadržani i obuhvaćeni ukupni troškovi opreme i uređaja, ukupni troškovi materijala i rada za potpuno dovršenje cjelokupnog posla uključujući:</t>
  </si>
  <si>
    <t>pismenog izvješća,</t>
  </si>
  <si>
    <t>puštanje u probni pogon,</t>
  </si>
  <si>
    <t>podešavanje radnih parametara,</t>
  </si>
  <si>
    <t>puštanje u funkcijski-trajni rad,</t>
  </si>
  <si>
    <t>izradu primopredajne dokumentacije,</t>
  </si>
  <si>
    <t>izradu projekta izvedenog stanja,</t>
  </si>
  <si>
    <t>Prateća čišćenja prostora tijekom izvedbe radova, kao i obuka osoblja korisnika u rukovanju instalacijom do konačne - službene primopredaje investitoru odnosno krajnjem korisniku, moraju biti uključena u ponudbenu cijenu.</t>
  </si>
  <si>
    <t>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</si>
  <si>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U troškovima materijala, podrazumijeva se nabavna cijena kako primarnog, tako i kompletnog pomoćnog spojnog - potrošnog materijala, uključivo sa svim potrebnim prijenosima, utovarima i istovarima, uskladištenjem i čuvanjem.</t>
  </si>
  <si>
    <t>OPĆE NAPOMENE UZ SPECIFIKACIJE STROJARSKIH INSTALACIJA</t>
  </si>
  <si>
    <t>*</t>
  </si>
  <si>
    <t>sve potrebne prateće građevinske i (sva “štemanja”, prodori za cjevnu instalaciju, instalaciju klimatizacije, uključivo s završnom građevinskom obradom i sl.) elektroinstalaterske radove (spajanje uređaja na izvedene elektroinstalacije i sl.),</t>
  </si>
  <si>
    <t>izradu potrebne prateće radioničke dokumentacije,</t>
  </si>
  <si>
    <t>prateća ispitivanja (tlačne, funkcionalne probe i sl.) s izradom</t>
  </si>
  <si>
    <t>kao i ostale radove koji nisu posebno iskazani specifikacijama, a potrebni su za potpunu i urednu izvedbu projektiranih instalacija, njihovu funkcionalnost, pogonsku gotovost i primopredaju korisniku kao npr. uputstva za rukovanje i održavanje, izradu natpisnih ploèica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</si>
  <si>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</si>
  <si>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Za sve izvedene radove, ugrađene materijale i opremu, potrebno je u skladu s propisima ishodovati dokaze o kakvoći (atestna dokumentacija i sl.), koji se bez posebne naknade daju na uvid nadzornom inženjeru, a prilikom primopredaje građevine uruèuju investitoru, odnosno krajnjem korisniku.</t>
  </si>
  <si>
    <t>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</si>
  <si>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</si>
  <si>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RASVJETA</t>
  </si>
  <si>
    <t>ELEKTROINSTALACIJE</t>
  </si>
  <si>
    <t>MULTIMEDIA</t>
  </si>
  <si>
    <t>SVEUKUPNO:</t>
  </si>
  <si>
    <t>r.br.</t>
  </si>
  <si>
    <t>opis stavke</t>
  </si>
  <si>
    <t>jed</t>
  </si>
  <si>
    <t>količina</t>
  </si>
  <si>
    <t>ukupno</t>
  </si>
  <si>
    <t>kpl</t>
  </si>
  <si>
    <t>sati</t>
  </si>
  <si>
    <t>kom</t>
  </si>
  <si>
    <t>Red. Broj</t>
  </si>
  <si>
    <t>Količina</t>
  </si>
  <si>
    <t>Jed. mj.</t>
  </si>
  <si>
    <t>Cijena (kn)</t>
  </si>
  <si>
    <t>Ukupno</t>
  </si>
  <si>
    <t>1.</t>
  </si>
  <si>
    <t>m</t>
  </si>
  <si>
    <t>2.</t>
  </si>
  <si>
    <t>3.</t>
  </si>
  <si>
    <t>Sigurnosna svjetiljka design K5, LED, NiCd 3.6V/1.8Ah, autonomija 3h, 230V AC, IP65, autotest, trajni/pripremni spoj, komplet samoljepljivih piktograma sadržan u isporuci</t>
  </si>
  <si>
    <t>Ukupno bez PDV-a</t>
  </si>
  <si>
    <t>PDV</t>
  </si>
  <si>
    <t>Ukupno s PDV-om</t>
  </si>
  <si>
    <t>cijena</t>
  </si>
  <si>
    <t xml:space="preserve">OPĆI UVJETI UZ TROŠKOVNIK </t>
  </si>
  <si>
    <t>Cijena za svaku stavku ovog troškovnika mora obuhvatiti dobavu, montažu, spajanje i sve ostale radove do dovođenja u stanje pune funkcionalnosti</t>
  </si>
  <si>
    <t>U cijenu je potrebno ukalkulirati sav potreban spojni, montažni, ovjesni i ostali materijal potreban za potpuno funkcioniranje</t>
  </si>
  <si>
    <t>Prije davanja konačne ponude obvezno izvršiti upoznavanje sa predmetnom projektnom dokumentacijom (tehnički opis, nacrti), napraviti pregled postojećeg stanja, obilazak objekta te tražiti eventualna pojašnjenja prije zaključivanja ponude.</t>
  </si>
  <si>
    <t>Prije izvođenja bilo kakvih građevinskih radova u sklopu elektroinstalacija potrebno je ishoditi dozvolu i suglasnost od investitora, a koji će istu pribaviti po potrebi od projektanta. Dakle najstrože je zabranjeno bilo kakva intervencija u zidovima, podovima i sl bez prethodne konzultacije sa investitorom odnosno nadzornim inženjerom.</t>
  </si>
  <si>
    <t>Izvođač je dužan uskladiti projektnu dokumentaciju sa stvarno izvedenim stanjem, te istu s izmjenama isporučiti Investitoru u tri primjeraka (digitalno u dwg formatu i printano).</t>
  </si>
  <si>
    <t>Rezanje kabela izvoditi na licu mjesta nakon izmjere stvarnih dužina trase, naročito u slučajevima kabela većih presjeka.</t>
  </si>
  <si>
    <t>Tekstove natpisnih pločica usuglasiti sa projektantom onosno upisati prema stvarno izvedenom stanju</t>
  </si>
  <si>
    <t>Sve kabele označiti odgovarajućim oznakama prema jednopolnoj shemi odnosno izvedenom stanju.</t>
  </si>
  <si>
    <t>Sve razdjelnike opremiti ladicom za prihvat jednopolne sheme, te u istu postaviti unutar razdjelnika.</t>
  </si>
  <si>
    <t>Oznake razdjelnika, natpisne pločice te sve ostale natpise na vratima izvesti graviranim plastičnim pločicama, učvršćenim vijcima.</t>
  </si>
  <si>
    <t>Stavke građevinskih radova obuhvaćaju kompletan rad, materijal i obveze izvođača radova. Sve radove mora se raditi u skladu sa projektnom dokumentacijom te uputama i zahtjevima nadzornog inženjera.</t>
  </si>
  <si>
    <t>Sve stavke troškovnika moraju se količinski kontrolirati prije narudžbe.</t>
  </si>
  <si>
    <r>
      <t>Ako se ukaže potreba za izvođenjem radova koji nisu predviđeni troškovnikom,</t>
    </r>
    <r>
      <rPr>
        <b/>
        <sz val="8"/>
        <rFont val="Arial"/>
        <family val="2"/>
        <charset val="238"/>
      </rPr>
      <t xml:space="preserve"> izvođač radova mora za izvedbu istih dobiti odobrenje od nadzornog inženjera, sastaviti ponudu i radove ugovoriti s Investitorom.</t>
    </r>
  </si>
  <si>
    <r>
      <t xml:space="preserve">Izvođač je odgovoran za izvedene radove do primopredaje radova i u slučaju bilo kakve štete  ili kvara dužan je o svom trošku to otkloniti. Svu štetu koju izvoditelj nanese nemarom okolnim prostorima, zgradama, predmetima, infrastrukturi i okolišu, dužan je popraviti i dovesti u prvobitno stanje. </t>
    </r>
    <r>
      <rPr>
        <b/>
        <sz val="8"/>
        <rFont val="Arial"/>
        <family val="2"/>
      </rPr>
      <t>Prije početka radova izvoditelj je dužan fotografirati postojeće stanje kako bi imao dokaze u slučaju eventualnih oštećenja.</t>
    </r>
  </si>
  <si>
    <t>Za svu ugrađenu opremu, izvedene radove, obavljena mjerenja i ispitivanja potrebno je ishoditi ateste, mišljenja i potvrde o kvaliteti, odnosno usklađenosti sa Hrvatskom zakonskom regulativom i pravilima struke.</t>
  </si>
  <si>
    <t>E</t>
  </si>
  <si>
    <t>ELEKTROMONTAŽNI RADOVI</t>
  </si>
  <si>
    <t>E.01</t>
  </si>
  <si>
    <r>
      <t xml:space="preserve">Napomena: Jedinične </t>
    </r>
    <r>
      <rPr>
        <b/>
        <sz val="8"/>
        <rFont val="Arial"/>
        <family val="2"/>
        <charset val="238"/>
      </rPr>
      <t>cijene stavaka sadrže sve potrebne radnje za uklanjanje postojeće elektrotehničke opreme, kao čišćenje, sortiranje, prijenose, prijevoze, deponiranje, skladištenje i transportiranje</t>
    </r>
    <r>
      <rPr>
        <sz val="8"/>
        <rFont val="Arial"/>
        <family val="2"/>
        <charset val="238"/>
      </rPr>
      <t xml:space="preserve"> na mjesto koje odredi nadzorni inženjer investitora ili investitor. Svi poslovi demontaže u zoni zahvata moraju se izvršiti isključivo u dogovoru sa vlasnikom infrastrukture ili opreme. </t>
    </r>
    <r>
      <rPr>
        <b/>
        <sz val="8"/>
        <rFont val="Arial"/>
        <family val="2"/>
      </rPr>
      <t xml:space="preserve">Pripremni radovi odnose se na postojeću opremu unutar objekta. </t>
    </r>
    <r>
      <rPr>
        <b/>
        <sz val="8"/>
        <rFont val="Arial"/>
        <family val="2"/>
        <charset val="238"/>
      </rPr>
      <t>Prije bilo kakvih radnji na instalaciji potrebno je osigurati beznaponsko stanje instalacije.</t>
    </r>
  </si>
  <si>
    <t xml:space="preserve">Pripremni radovi prije početka gradnje: </t>
  </si>
  <si>
    <t>1.1</t>
  </si>
  <si>
    <r>
      <t xml:space="preserve">Održavanje propisanih </t>
    </r>
    <r>
      <rPr>
        <b/>
        <sz val="8"/>
        <rFont val="Arial"/>
        <family val="2"/>
        <charset val="238"/>
      </rPr>
      <t>uvijeta ZNR i osiguranja gradilišta</t>
    </r>
    <r>
      <rPr>
        <sz val="8"/>
        <rFont val="Arial"/>
        <family val="2"/>
        <charset val="238"/>
      </rPr>
      <t xml:space="preserve"> za cijelo vrijeme trajanja radova. Ograđivanje, označavanje svih opasnih zona, ispitivanje privremenih instalacija, uređaja i sl.</t>
    </r>
  </si>
  <si>
    <t>1.2</t>
  </si>
  <si>
    <t>Pripremni radovi prije početka gradnje: 
Provjera gradilišta i postojeće instalacije, uspostavljanje i osiguranje beznaponskog stanja unutar zone obuhvata. Odspajanje napojnih kablova, izoliranje, označavanje kabela unutar zone i sl.</t>
  </si>
  <si>
    <t xml:space="preserve">Pripremni radovi u toku gradnje: </t>
  </si>
  <si>
    <t>1.3</t>
  </si>
  <si>
    <t xml:space="preserve">Pažljiva demontaža električne opreme postojećeg objekta kvadrature cca 95m2 i odvoz na mjesto koje odredi investitor; 
Razvodni ormari, utičnice, rasvjeta, ozvučenje, stalni priključci i ostalo vezano na električnu instalacijau 
</t>
  </si>
  <si>
    <t>PRIPREMNI RADOVI UKUPNO:</t>
  </si>
  <si>
    <t>E.02</t>
  </si>
  <si>
    <t>RAZVODNI ORMARI</t>
  </si>
  <si>
    <r>
      <rPr>
        <b/>
        <i/>
        <sz val="8"/>
        <rFont val="Arial"/>
        <family val="2"/>
        <charset val="238"/>
      </rPr>
      <t>Napomena:</t>
    </r>
    <r>
      <rPr>
        <i/>
        <sz val="8"/>
        <rFont val="Arial"/>
        <family val="2"/>
        <charset val="238"/>
      </rPr>
      <t xml:space="preserve"> U cijeni uračunata dobava , montaža i skladištenje razvodnih ormara. U ovoj stavci bez posebne napomene treba predvidjeti: štemanje, postavljanje, završna obrada oko razdjelnika i spajanje na instalaciju. Naknadni građevinski radovi neće se uvažavati. U izradi ormarića uračunati sav sitni i spojni materijal, bravice, natpise strujnih krugova, oznake karakteristika vrijednosti pojedinih elemenata, postavljanje oznaka na kučište o vrsti zaštite od indirektnog dodira.  </t>
    </r>
    <r>
      <rPr>
        <b/>
        <i/>
        <sz val="8"/>
        <rFont val="Arial"/>
        <family val="2"/>
        <charset val="238"/>
      </rPr>
      <t xml:space="preserve">Sheme razvodnih ormara moraju se postaviti sa unutarnje strane vrata ormarića. </t>
    </r>
  </si>
  <si>
    <t>2.1</t>
  </si>
  <si>
    <t>POSTOJEĆI MJERNI ORMAR</t>
  </si>
  <si>
    <r>
      <rPr>
        <sz val="8"/>
        <rFont val="Arial"/>
        <family val="2"/>
        <charset val="238"/>
      </rPr>
      <t>Oznaka:</t>
    </r>
    <r>
      <rPr>
        <b/>
        <sz val="8"/>
        <rFont val="Arial"/>
        <family val="2"/>
      </rPr>
      <t xml:space="preserve"> POSTOJEĆI MO</t>
    </r>
  </si>
  <si>
    <r>
      <t xml:space="preserve">Mjesto ugradnje: </t>
    </r>
    <r>
      <rPr>
        <b/>
        <sz val="8"/>
        <rFont val="Arial"/>
        <family val="2"/>
      </rPr>
      <t>PRIZEMLJE GRAĐEVINE</t>
    </r>
  </si>
  <si>
    <t>U ormar ugrađuje sljedeća oprema:</t>
  </si>
  <si>
    <t>Zaštitni prekidač AMPARO 10kA, C 32A, 1-polni</t>
  </si>
  <si>
    <t xml:space="preserve">Ostali sitni spojni materijal i pribor </t>
  </si>
  <si>
    <t>paušal</t>
  </si>
  <si>
    <t xml:space="preserve">(kabelski kanali, uvodnice, red. stezaljke, izolatori, sabirnice, priključne stezaljke Cu/Steatit M8/, i slično) </t>
  </si>
  <si>
    <t>ukupno POSTOJEĆI MO</t>
  </si>
  <si>
    <t>2.2</t>
  </si>
  <si>
    <t>ukupno RO-V</t>
  </si>
  <si>
    <t>RAZVODNI ORMARI UKUPNO:</t>
  </si>
  <si>
    <t>E.03</t>
  </si>
  <si>
    <t>ELEKTRIČNA INSTALACIJA - VODOVI</t>
  </si>
  <si>
    <r>
      <t>Dobava i polaganje</t>
    </r>
    <r>
      <rPr>
        <sz val="8"/>
        <rFont val="Arial"/>
        <family val="2"/>
        <charset val="238"/>
      </rPr>
      <t xml:space="preserve"> napojnih kablova uvučeni u prethodno položene (podžbukno/u betonu/spušteni strop) cijevi (dimenzije prema nacrtima) ili u energetskim kanalima. Predvidjeti potrebno štemanje i ev. probijanje betonske ploče, sve  razvodne i priključne kutije, CS i RDC cijevi i završno krpanje šliceva i oko kutije te </t>
    </r>
    <r>
      <rPr>
        <b/>
        <sz val="8"/>
        <rFont val="Arial"/>
        <family val="2"/>
        <charset val="238"/>
      </rPr>
      <t>spajanje na strani ormara i potrošača</t>
    </r>
    <r>
      <rPr>
        <sz val="8"/>
        <rFont val="Arial"/>
        <family val="2"/>
        <charset val="238"/>
      </rPr>
      <t xml:space="preserve"> prema projektu uključeno i sav spojni i montažni materijal. 
</t>
    </r>
    <r>
      <rPr>
        <b/>
        <sz val="8"/>
        <rFont val="Arial"/>
        <family val="2"/>
        <charset val="238"/>
      </rPr>
      <t>NAPOMENA: Prije narudžbe i rezanja kabela obavezna provjera dužine i trase na terenu.</t>
    </r>
  </si>
  <si>
    <t xml:space="preserve">Glavni energetski razvod: </t>
  </si>
  <si>
    <t>3.1</t>
  </si>
  <si>
    <t>FG16OR 5(3)x6mm²
*veza POSTOJEĆI MO -&gt; RP-V</t>
  </si>
  <si>
    <t>Od postojećeg mjernog ormara MO kabel voditi u postojećim plastičnim kanalicama do spuštenog stropa, zatim u pcØ32 do RO-V</t>
  </si>
  <si>
    <t xml:space="preserve">Sekundarni energetski razvod: </t>
  </si>
  <si>
    <t>Energetski NN kabel / polaganje u cijev/kanalica prema jednopolnoj shemi</t>
  </si>
  <si>
    <t>3.2</t>
  </si>
  <si>
    <r>
      <t>NYM 3x2,5mm</t>
    </r>
    <r>
      <rPr>
        <vertAlign val="superscript"/>
        <sz val="8"/>
        <rFont val="Arial"/>
        <family val="2"/>
        <charset val="238"/>
      </rPr>
      <t>2</t>
    </r>
    <r>
      <rPr>
        <sz val="8"/>
        <rFont val="Arial"/>
        <family val="2"/>
        <charset val="238"/>
      </rPr>
      <t xml:space="preserve"> </t>
    </r>
  </si>
  <si>
    <t>3.3</t>
  </si>
  <si>
    <r>
      <t>NYM 3x1,5mm</t>
    </r>
    <r>
      <rPr>
        <vertAlign val="superscript"/>
        <sz val="8"/>
        <rFont val="Arial"/>
        <family val="2"/>
        <charset val="238"/>
      </rPr>
      <t>2</t>
    </r>
  </si>
  <si>
    <t>3.4</t>
  </si>
  <si>
    <r>
      <t>NYM 4x1,5mm</t>
    </r>
    <r>
      <rPr>
        <vertAlign val="superscript"/>
        <sz val="8"/>
        <rFont val="Arial"/>
        <family val="2"/>
        <charset val="238"/>
      </rPr>
      <t>2</t>
    </r>
  </si>
  <si>
    <t>3.5</t>
  </si>
  <si>
    <r>
      <t>NYM 5x1,5mm</t>
    </r>
    <r>
      <rPr>
        <vertAlign val="superscript"/>
        <sz val="8"/>
        <rFont val="Arial"/>
        <family val="2"/>
        <charset val="238"/>
      </rPr>
      <t>2</t>
    </r>
  </si>
  <si>
    <t xml:space="preserve">Ostala oprema za energetski razvod: </t>
  </si>
  <si>
    <t>Razvodna kutija s poklopcem, podžbukna, 100x100xdubina 50mm</t>
  </si>
  <si>
    <t>3.6</t>
  </si>
  <si>
    <t xml:space="preserve">Izrada i zazidavanje usjeka i šliceva električnih instalacija u podovima, zidovima i stropovima od opeke i betona, širine 5 cm do 30 cm. Zazidavanje izvesti opekom i produžnim mortom M5 uz upotrebu "rabic" pletiva. Kompletan rad, materijal i skela te potrebno rabiciranje spojeva. </t>
  </si>
  <si>
    <t>3.7</t>
  </si>
  <si>
    <t>Spojni i montažni pribor za provlačenje / držanje  kablova u zoni spuštenog stropa (stropni držači kabela, grip obujmice i ostalo)</t>
  </si>
  <si>
    <t>3.8</t>
  </si>
  <si>
    <t xml:space="preserve">Dobava, montaža i farbanje u smeđu boju plastičnih kanalica za potrebe napajanja instalacija montiranih na stropu/zidu </t>
  </si>
  <si>
    <t>ELEKTRIČNA INSTALACIJA - VODOVI UKUPNO:</t>
  </si>
  <si>
    <t>E.04</t>
  </si>
  <si>
    <t>IZJEDNAČENJE POTENCIJALA</t>
  </si>
  <si>
    <t>4.1</t>
  </si>
  <si>
    <t>Izrada priključaka metalnih masa unutar objekta na sustav za izjednačavanje potencijala uključivo pribor za učvrščivanje (kabelske stopice, vijke podloške navrtke i dr.)</t>
  </si>
  <si>
    <t>4.2</t>
  </si>
  <si>
    <t>Vodič PF-Y 1x6 mm²  za spajanje metelne mase</t>
  </si>
  <si>
    <t>IZJEDNAČENJE POTENCIJALA UKUPNO:</t>
  </si>
  <si>
    <t>E.05</t>
  </si>
  <si>
    <t>RASVJETA - montaža</t>
  </si>
  <si>
    <r>
      <rPr>
        <b/>
        <sz val="8"/>
        <rFont val="Arial"/>
        <family val="2"/>
      </rPr>
      <t>Dobava rasvjetnih tijela u posebnom dijelu troškovnika NABAVA RASVJTE.</t>
    </r>
    <r>
      <rPr>
        <b/>
        <sz val="8"/>
        <rFont val="Arial"/>
        <family val="2"/>
        <charset val="238"/>
      </rPr>
      <t xml:space="preserve"> </t>
    </r>
    <r>
      <rPr>
        <sz val="8"/>
        <rFont val="Arial"/>
        <family val="2"/>
        <charset val="238"/>
      </rPr>
      <t xml:space="preserve">U ovoj stavci nudi se montaža </t>
    </r>
    <r>
      <rPr>
        <b/>
        <u/>
        <sz val="8"/>
        <rFont val="Arial"/>
        <family val="2"/>
        <charset val="238"/>
      </rPr>
      <t>(na zid, strop, u GKP - uračunata izrada rupa)</t>
    </r>
    <r>
      <rPr>
        <sz val="8"/>
        <rFont val="Arial"/>
        <family val="2"/>
        <charset val="238"/>
      </rPr>
      <t xml:space="preserve"> rasvjetnih armatura, komplet sa montažnim priborom te spoj na instalaciju. Prije nabave provijeriti način montaže, u slučaju promjene na licu mjesta dogovoriti promjenu sa arhitektom interijera i projektantom elektro instalacija. Prije nabave materijala Izvođač je dužan provijeriti točnu količinu na licu mjesta.</t>
    </r>
  </si>
  <si>
    <t>Osnovna rasvjeta:</t>
  </si>
  <si>
    <t>5.1</t>
  </si>
  <si>
    <t>Montaža osnovna rasvjeta:</t>
  </si>
  <si>
    <t>5.2</t>
  </si>
  <si>
    <t>Montaža dekorativna rasvjeta</t>
  </si>
  <si>
    <t>Sigurnosna rasvjeta:</t>
  </si>
  <si>
    <t>5.3</t>
  </si>
  <si>
    <t>Montaža sigurnosna rasvjeta:</t>
  </si>
  <si>
    <t>RASVJETA UKUPNO:</t>
  </si>
  <si>
    <t>6</t>
  </si>
  <si>
    <t>UTIČNICE, SKLOPKE, PRIKLJUČCI</t>
  </si>
  <si>
    <r>
      <t xml:space="preserve">Sve niže navedene stavke uključuju dobavu, montažu i spajanje opreme u </t>
    </r>
    <r>
      <rPr>
        <b/>
        <i/>
        <sz val="8"/>
        <rFont val="Arial"/>
        <family val="2"/>
        <charset val="238"/>
      </rPr>
      <t>modularnoj izvedbi tip kao Schrack eletric, program VISIO 45 ili jednakovrijedan</t>
    </r>
    <r>
      <rPr>
        <i/>
        <sz val="8"/>
        <rFont val="Arial"/>
        <family val="2"/>
        <charset val="238"/>
      </rPr>
      <t>. Ponuđač ove instalacije zadužen je za spajanje svih modula unutar seta priključnica. U cijenu je uključeno spajanje svakog modula seta na pripadajući kabel. Kablovi položeni podžbukno u flexi cijevi, predvidjeti štemanje i ev. probijanje betonske ploče, sve  razvodne i priključne kutije , CS cijev te spajanje prema projektu i završno krpanje šliceva i oko kutije te spajanje prema projektu uključeno i sav spojni materijal. Prije nabave materijala Izvođač je dužan provijeriti točnu količinu na licu mjesta.</t>
    </r>
    <r>
      <rPr>
        <b/>
        <i/>
        <sz val="8"/>
        <rFont val="Arial"/>
        <family val="2"/>
        <charset val="238"/>
      </rPr>
      <t xml:space="preserve">Boju dogovoriti sa arhitektom interiera, investitorom ako ne nuditi bijelu. </t>
    </r>
  </si>
  <si>
    <t xml:space="preserve">NAPOMENA: Montaža kompleta uračunata u cijeni montaže elementau instalacijskom sklopu. Budući da je predviđena ugradnja djelom RJ45 priključnica slabe struje u setu sa utičnicama snage u donjem zbroju uračunate su kutije za montažu RJ 45 priključnica. </t>
  </si>
  <si>
    <t>INSTALACIJSKE KUTIJE, NOSAČI I ZAVRŠNE MASKE</t>
  </si>
  <si>
    <t>6.1</t>
  </si>
  <si>
    <t>SET 2M: Kutija okrugla fi 60 + Nosač s nožicama 2M + Okvir 2M</t>
  </si>
  <si>
    <t>6.2</t>
  </si>
  <si>
    <t>SET 3M: Kutija 3M + Nosač s nožicama 3M + Okvir 3M</t>
  </si>
  <si>
    <t>6.3</t>
  </si>
  <si>
    <t>SET 4M: Kutija 4M + Nosač s nožicama 4M + Okvir 4M</t>
  </si>
  <si>
    <t>6.4</t>
  </si>
  <si>
    <t>SET 7M: Kutija 7M + Nosač s nožicama 7M + Okvir 7M</t>
  </si>
  <si>
    <t xml:space="preserve">UTIČNICE I SKLOPKE </t>
  </si>
  <si>
    <t>Utičnice:</t>
  </si>
  <si>
    <t>6.5</t>
  </si>
  <si>
    <t>Šuko utičnica, 16A/250V, 2M</t>
  </si>
  <si>
    <t>Dobava:</t>
  </si>
  <si>
    <t>Montaža:</t>
  </si>
  <si>
    <t>6.6</t>
  </si>
  <si>
    <t>Šuko utičnica, 16A/250V, 1M (talijanski standard)</t>
  </si>
  <si>
    <t>Sklopke:</t>
  </si>
  <si>
    <t>6.7</t>
  </si>
  <si>
    <t>1P sklopka, 16A/250V, 
bez tipke, vijčane stezaljke, 1M</t>
  </si>
  <si>
    <t>Montaža (uključeno montaža poklopca):</t>
  </si>
  <si>
    <t>6.8</t>
  </si>
  <si>
    <t>1P tipkalo, 16A/250V,
bez tipke, vijčane stezaljke, 1M</t>
  </si>
  <si>
    <t>6.9</t>
  </si>
  <si>
    <t>Tipkalo za žaluzine/rolete, 1-0-2, 16A/250V, bez tipke, 1M</t>
  </si>
  <si>
    <t>6.10</t>
  </si>
  <si>
    <t>Poklopci / tipke za sklopke i tipkala:</t>
  </si>
  <si>
    <t>6.10.2</t>
  </si>
  <si>
    <t xml:space="preserve">Tipka 1M </t>
  </si>
  <si>
    <t>6.10.3</t>
  </si>
  <si>
    <t xml:space="preserve">Tipka (s nosačem tipke), 2M </t>
  </si>
  <si>
    <t>6.10.4</t>
  </si>
  <si>
    <t>Tipka sa simbolom za rolete &lt; | &gt;, 1M, bijela</t>
  </si>
  <si>
    <t xml:space="preserve">Ostali priključci: </t>
  </si>
  <si>
    <t>6.11</t>
  </si>
  <si>
    <t xml:space="preserve">Spajanje RACK-V ormara </t>
  </si>
  <si>
    <t>6.12</t>
  </si>
  <si>
    <t>Spajanje projektora i projektorskog platna</t>
  </si>
  <si>
    <t>6.13</t>
  </si>
  <si>
    <t xml:space="preserve">Spajanje strojarskih instalacija </t>
  </si>
  <si>
    <t>E.06</t>
  </si>
  <si>
    <t>UTIČNICE, SKLOPKE, PRIKLJUČCI UKUPNO:</t>
  </si>
  <si>
    <t>7</t>
  </si>
  <si>
    <t>SLABA STRUJA</t>
  </si>
  <si>
    <r>
      <t xml:space="preserve">Sve niže navedene stavke uključuju dobavu, montažu, skladištenje i spajanje opreme u </t>
    </r>
    <r>
      <rPr>
        <b/>
        <i/>
        <sz val="8"/>
        <rFont val="Arial"/>
        <family val="2"/>
        <charset val="238"/>
      </rPr>
      <t>modularnoj izvedbi tip kao SCHRACK Technik ili jednakovrijedan</t>
    </r>
    <r>
      <rPr>
        <i/>
        <sz val="8"/>
        <rFont val="Arial"/>
        <family val="2"/>
        <charset val="238"/>
      </rPr>
      <t>. Ponuđač ove instalacije zadužen je za spajanje svih modula unutar seta priključnica i ITO ormara. U cijenu je uključeno spajanje svakog modula utičnice/priključnice na pripadajući kabel. Kablovi položeni podžbukno u flexi cijevi, predvidjeti štemanje i ev. probijanje betonske ploče, sve  razvodne i priključne kutije , CS cijev te spajanje prema projektu i završno krpanje šliceva i oko kutije te spajanje prema projektu uključeno i sav spojni materijal. Prije nabave materijala Izvođač je dužan provijeriti točnu količinu na licu mjesta.</t>
    </r>
  </si>
  <si>
    <t>KOMUNIKACIJSKI ORMAR (RACK) I AKTIVNA OPREMA</t>
  </si>
  <si>
    <t xml:space="preserve">Stavke obuhvaćaju opremu slabe struje za potrebe objekta.Dobava i montaža komunikacijskog ormara, switch/patch panela, uključiti vodilicu kabela, spojni kabeli, označavanje, spajanje,  potrošni materijal sve do pune pogonske spremnosti, sa ugrađenom slijedećom opremom: </t>
  </si>
  <si>
    <t>7.1</t>
  </si>
  <si>
    <t>RACK-V</t>
  </si>
  <si>
    <t>Mjesto montaže: VIJEĆNICA</t>
  </si>
  <si>
    <t>Samostojeći komunikacijski ormar DT Š600xV1566xD600,19",32U</t>
  </si>
  <si>
    <t>Preklopnik 24xRJ45 10/100/1000T, bez vent., unut. Napajanje</t>
  </si>
  <si>
    <t>Prespojni panel 24xRJ45 cat.6, neoklopljen, 19", 1U, RAL7035</t>
  </si>
  <si>
    <t>TOOLLESS LINE modul RJ45 oklop., cat.6a 10GB, 4PPoE 100W SFA</t>
  </si>
  <si>
    <t>19" ventilatorska jedinica s 2 ventilatora i termostatom, 2U</t>
  </si>
  <si>
    <t>19" napojna letva,8xshuko,prekidač,1U,kabel 2m,crna,alu</t>
  </si>
  <si>
    <t>19" vodilica kabela s 5 velikih prstena 70x40, 1U, RAL7035</t>
  </si>
  <si>
    <t>19" fiksna polica do maks. 50kg, d=350mm, 1U, RAL7035</t>
  </si>
  <si>
    <t>Prespojni kabel RJ45 cat.6 oklopljen,s pregibnicama,sivi,1m</t>
  </si>
  <si>
    <t>Ispitivanje, izrada atesta, programiranje uređaja</t>
  </si>
  <si>
    <t>ugradnja i spajanje</t>
  </si>
  <si>
    <t>ukupno RACK:</t>
  </si>
  <si>
    <t>Priključnice</t>
  </si>
  <si>
    <t>7.2</t>
  </si>
  <si>
    <t>7.3</t>
  </si>
  <si>
    <t>Adapter za keystone RJ11/RJ45, 1M, bijeli</t>
  </si>
  <si>
    <t>KABELI SLABE STRUJE</t>
  </si>
  <si>
    <t>Prije nabave materijala Izvođač je dužan provijeriti točnu količinu na licu mjesta.</t>
  </si>
  <si>
    <r>
      <rPr>
        <b/>
        <sz val="8"/>
        <rFont val="Arial"/>
        <family val="2"/>
        <charset val="238"/>
      </rPr>
      <t>Dobava i polaganje kabela</t>
    </r>
    <r>
      <rPr>
        <sz val="8"/>
        <rFont val="Arial"/>
        <family val="2"/>
        <charset val="238"/>
      </rPr>
      <t xml:space="preserve"> uvučeni u prethodno položene cijevi (dimenzije prema nacrtima) ili u energetskim kanalima, predvidjeti potrebno štemanje i ev. probijanje betonske ploče, sve  razvodne i priključne kutije, CS i RDC cijev i završno krpanje šliceva i oko kutije te spajanje prema projektu uključeno i sav spojni materijal</t>
    </r>
  </si>
  <si>
    <t>7.4</t>
  </si>
  <si>
    <t>Komunikacijski LAN kabel Cat.6 S/FTP LSOH 350MHz / u cijevi prema blok shemi</t>
  </si>
  <si>
    <t>E.07</t>
  </si>
  <si>
    <t>SLABA STRUJA UKUPNO:</t>
  </si>
  <si>
    <t>E.08</t>
  </si>
  <si>
    <t>OSTALI RADOVI (ispitivanja,projektna dokumentacija i sl.)</t>
  </si>
  <si>
    <t>Ispitivanja sa izdavanjem atesta, kako slijedi:</t>
  </si>
  <si>
    <t>8.1</t>
  </si>
  <si>
    <t>Ispitivanje instalacija te pribavljanje potrebitih atesta i upustava prema programu kontrole, osiguranja kvalitete i HRN HD  60364-6:</t>
  </si>
  <si>
    <t>komplet</t>
  </si>
  <si>
    <t>utvrđivanje neprekidnosti zaštitnog vodiča, te glavnog i dopunskog izjednačenja potencijala;</t>
  </si>
  <si>
    <t>ispitivanje otpora izolacije vodiča električne instalacije</t>
  </si>
  <si>
    <t>ispitivanje i kontrola ispravnosti rada razvodnih uređaja i ploča;</t>
  </si>
  <si>
    <t xml:space="preserve">mjerenje impedancije petlje kvara </t>
  </si>
  <si>
    <t>ispitivanje sigurnosne rasvjete</t>
  </si>
  <si>
    <t>8.2</t>
  </si>
  <si>
    <t>Priprema dokumentacije za primopredaju i puštanje u rad</t>
  </si>
  <si>
    <t>8.3</t>
  </si>
  <si>
    <t>Izrada dokumentacije izvedenog stanja u 3 tiskana primjerka i u digitalnom obliku, komplet sa pratećom fotodokumentacijom</t>
  </si>
  <si>
    <t xml:space="preserve">   OSTALI RADOVI UKUPNO:</t>
  </si>
  <si>
    <t>REKAPITULACIJA:</t>
  </si>
  <si>
    <t>E.</t>
  </si>
  <si>
    <t>ELEKTRO RADOVI UKUPNO (bez PDV-a):</t>
  </si>
  <si>
    <t>UNUTARNJI PROSTOR</t>
  </si>
  <si>
    <t>Napomena: Sastavni dio opisa i jednične ugovorene cijene svih stavaka troškovnika su svi opći uvjeti dati na posebnom (prvom) listu ovog excel dokumenta.</t>
  </si>
  <si>
    <t>A.</t>
  </si>
  <si>
    <t>GRAĐEVINSKI RADOVI</t>
  </si>
  <si>
    <t>A.01.</t>
  </si>
  <si>
    <t>Napomena: Prije izrade ponude, ponuđač je u obavezi pregledati postojeće stanje objekta, te prema uvidu u stanje objekta izraditi ponudu za radove!!!
Sve radnje na rušenjima obavljati pažljivo, prema opisima iz općih uvjeta, uz poštivanje pravila i opisa rušenja. 
Susjedne površine i prostorije uz predmetni obuhvat zahvata osigurati od oštećenja i onečišćenja, te po izvedbi radova dovođenje istih u prvobitno stanje. 
Rušene/demontirane dijelove koje Investitor odluči zadržati Izvođač ima pažljivo demontirati, na način da se ne dese veća oštećenja,  odlaže na poziciju koju odredi Investitor. Za dijelove objekata/opreme koje Investitor do početka rušenja ne daje nalog da će se koristiti na drugoj lokaciji Izvođač iste po demontaži/rušenju zbrinuti  na gradskoj deponiji bez obzira na udaljenost istog od lokacije zahvata.. 
Sve količine demontiranih/rušenih pozicija obračunavaju se u sraslom stanju.</t>
  </si>
  <si>
    <t>A.01.01.</t>
  </si>
  <si>
    <t>Priprema gradilišta</t>
  </si>
  <si>
    <t>Uređenje, održavanje, korištenje, zaštičivanje prostorija i postojećih elemenata u prostorijama, uklanjanje gradilišta (dovođenje u prvobitno stanje po izvedbi radova), organizacija i postavljanje radnih površina, organizacija skladištenja materijala na izdvojenom mjestu u odnosu na poziciju gradilišta, postavljanje privremenih naprava, skela ili sl., oznaka, ograda, privremenih prometnih signalizacija, postavljanje i korištenje naprava za vertikalni i horizontalni transport ljudi, materijala i alata, upozorenja te odvoz materijala. Uključivo naknade za eventualno potrebno zauzimanje površine za organizaciju gradilišta. U cijenu uključiti i izradu plana gradilišta. Obračun je paušalan i odnosi se na sve radove koji se izvode na gradilištu (građ.--obrtnički, instalacije, ....) po fazama izvođenja.</t>
  </si>
  <si>
    <t xml:space="preserve">Obračun je paušalan. </t>
  </si>
  <si>
    <t>A.01.03.</t>
  </si>
  <si>
    <t>Pažljiva demontaža postojećih drvanih vrata.</t>
  </si>
  <si>
    <t>Postojeća se vrata pažljivo demontiraju radi obrade predviđene projektnom dokumentacijom. Obrada vrata je dio druge stavke. Obračun se vrši po kom, specificirano po veličinama.</t>
  </si>
  <si>
    <t>vel.&gt;3,0m2</t>
  </si>
  <si>
    <t>UKUPNO:</t>
  </si>
  <si>
    <t>Obračun po m2</t>
  </si>
  <si>
    <t>B</t>
  </si>
  <si>
    <t>OBRTNIČKI  RADOVI</t>
  </si>
  <si>
    <t>B.01.</t>
  </si>
  <si>
    <t>STOLARIJA - VRATA I PROZORI</t>
  </si>
  <si>
    <t>Prilikom definiranja završnih obrada i odabira kvaki i ključanica dostaviti uzorke na uvid i odobrenje gl.projektantu !!!</t>
  </si>
  <si>
    <t>Stavke uključuju slijepe profile - purenit donji podprofil na svim stavkama gdje je neophodan za ugradnju!!!
RAL ton biti će definiran u sklopu shemi stolarije/bravarije. Sve stavke uključuju ugradnju paropropusnih i vodonepropusnih traka, kompletnog okova za tehničko funkcioniranje, kvake i brave.
Ugradnja ventilacionih rešetki vratnog krila uključena je u cijeni vrata.</t>
  </si>
  <si>
    <t>B.01.01.</t>
  </si>
  <si>
    <t>Obrada i ponovna ugradnja postojećih vrata.</t>
  </si>
  <si>
    <t>Demontaža vrata je predmet druge stavke. U sklopu ove stavke nudi se obrada postojećih dvokrilnih vrata te njihova ponovna ugradnja. U stavci nuditi i obradu futter štokova, lajsni i svih vidljivih okvira vrata. Vrata se šmirglaju i sve što je potrebno kako bi se postojeća boja vratiju zamijenila u boju RAL 9001, Cremweiss - napomena prije konačne nabave boje i bojanja još jednom odabrati ton bojanja vrata u usportedbi s bojom mobiljara koji se dobavlja za vijećnicu. Moguća je izmjena tona! Prilikom ponovne ugradnje vrata ako postojeće šarke ili ostali ovjesni materijal nije u dobrom stanju računati zamjenu istih. Ako kvake ili bubnjevi nisu u dobrom stanju ponuditi zamjenu istih u sklopu ove stavke.</t>
  </si>
  <si>
    <t>Obračun po kom</t>
  </si>
  <si>
    <t>dim. 130/248 cm</t>
  </si>
  <si>
    <t>B.01.03.</t>
  </si>
  <si>
    <t>Obrada na licu mjesta postojeće staklene stijene pročelja.</t>
  </si>
  <si>
    <t>U sklopu ove stavke nudi se obrada postojeće staklene stijene koja se sastoji od jednih dvokrilnih vrata i 4 prozora te svih spojnih i okolnih okvira i profilacija te njihova ponovna ugradnja. Vrata se  šmirglaju i sve što je potrebno kako bi se postojeća boja vratiju zamijenila u boju RAL 9001, Cremweiss - napomena prije konačne nabave boje i bojanja još jednom odabrati ton bojanja vrata u usportedbi s bojom mobiljara koji se dobavlja za vijećnicu. Moguća je izmjena tona! Ako postojeće šarke ili ostali ovjesni materijal nije u dobrom stanju računati zamjenu istih. Ako kvake ili bubnjevi nisu u dobrom stanju ponuditi zamjenu istih u sklopu ove stavke. U stavci nuditi eventualno potreban popravak staklene stijene radi oštečenja atmosferilijama. Potrebno je kao krajnji rezultat dobiti staklenu stijenu s unutarnje strane ofarbanu u RAL 9001 ili drugi po odabiru projektanta te vanjska strana obrađena u skladu s tonom postojeće stolarije cijelog objekta, funkcionalnosti i izgleda bez oštečenja te po potrebi u stavci predvidjeti zamjenu dijelova stijene ako ih nije moguće popraviti.</t>
  </si>
  <si>
    <t>dim. 10,4/3,6 m</t>
  </si>
  <si>
    <t>NAPOMENA: za ovu stavku je potrebna skela na fasadi zgrade -150 m2 , koja je uključena u cijeni.</t>
  </si>
  <si>
    <t>UKUPNO</t>
  </si>
  <si>
    <t>B.04.</t>
  </si>
  <si>
    <t>GIPSKARTONSKI RADOVI</t>
  </si>
  <si>
    <r>
      <t xml:space="preserve">Sve stavke gipskartonskih radova uključuju postavu ojačanja u konstrukciji, na pozicijama kako je određeno izvedbenim projektom, a koja se odnose na ugradnju rasvjete, klima jedinica, ugradnja sanitarnih elemenata,…..Kao i bušenje rupa za ugradnju ugradbenih elemenata istih!!!
Sve stavke uključuju sve komplet do gotovosti, potkonstrukcija prema uputi proizvođača, usklađena sa tipovima zidova, i visinama ugradnje. Stavka uključuje izdavanje atesta/garancije  za izvedene radove. 
Otvori do 3,0m2 se </t>
    </r>
    <r>
      <rPr>
        <b/>
        <i/>
        <u/>
        <sz val="8"/>
        <color theme="1"/>
        <rFont val="Arial"/>
        <family val="2"/>
        <charset val="238"/>
      </rPr>
      <t>ne</t>
    </r>
    <r>
      <rPr>
        <i/>
        <sz val="8"/>
        <color theme="1"/>
        <rFont val="Arial"/>
        <family val="2"/>
        <charset val="238"/>
      </rPr>
      <t xml:space="preserve"> odbijaju u obračunu količina, ali se špalete posebno </t>
    </r>
    <r>
      <rPr>
        <b/>
        <i/>
        <u/>
        <sz val="8"/>
        <color theme="1"/>
        <rFont val="Arial"/>
        <family val="2"/>
        <charset val="238"/>
      </rPr>
      <t>ne</t>
    </r>
    <r>
      <rPr>
        <i/>
        <sz val="8"/>
        <color theme="1"/>
        <rFont val="Arial"/>
        <family val="2"/>
        <charset val="238"/>
      </rPr>
      <t xml:space="preserve"> obračunavaju. Sve linijske rupe, okrugle ili pravokutne , kao i sva ojačanja uključena su u jedničnu cijenu izrade zida/stropa i ne obračunavaju se zasebno. Sve radove nuditi u kvaliteti obrade spojeva Q3.</t>
    </r>
  </si>
  <si>
    <t>B.04.01.</t>
  </si>
  <si>
    <t>Dobava i ugradnja pregradnog zida UZ01 gk zid deb.10cm</t>
  </si>
  <si>
    <t>Dobava materijala i ugradnja pregradnog zida d=10 cm 2x dvostruka gk ploča, na originalnoj pocinčanoj potkonstrukciji 5 cm, zid ukupne deb.10cm, ispunjeno min.vunom, Sistem kao pregradni zid Knauf W112.  Stavka uključuje bandažiranje spojeva i gletanje, Q2 standardna obrada spojeva,  sve komplet spremno za farbanje.  Sav potreban rad i materijal, kao i pomoćna skela, uključeno u jediničnu cijenu po m2, sve potrebno za izradu komplet gotovog zida. Bušenja rupa za postavu rasvjete, instalacija i sl uklučena u jediničnu cijenu po m2. Sve spojeve između ploča, ploča i zidova, spojeve s postojećim zidovima pokitati akrilni kitom te po završetku sve zagletati. Radovi se izvode sukladno pravilima struke i prema projektu. Bandažiranje spojeva i masu za gletovanje koristiti originalnu. Zid u donjoj zoni fiksirati u cem.estrih, u gornjoj zoni izrada do visine po projektnoj dokumentaciji. Sve komplet do gotovosti. Uključiti u cijenu obradu slobodnih krajeva zida te spojeva s bočnicama prostorije za instalacije kroz koje se prostorija provjetrava.</t>
  </si>
  <si>
    <t>Obračun po m2 gotovog zida</t>
  </si>
  <si>
    <t>B.05.02.</t>
  </si>
  <si>
    <t>Dobava i ugradnja stropa gk pločama nad prostorijom za ROV, RACK ormare.</t>
  </si>
  <si>
    <t xml:space="preserve">Dobava materijala i ugradnja gipskartonskog stropa. Postava na originalnu potkonstrukciju. GK strop prihvačen na gk zidove i postojeći zid. Izraditi pločama jednostruka  obloga (1x12,5mm). Stavka uključuje bandažiranje spojeva i gletanje, Q3 perfektna obrada spojeva,  sve komplet spremno za farbanje.  Sav potreban rad i materijal, kao i pomoćna skela, uključeno u jediničnu cijenu po m2. Bušenja rupa raznih profila za postavu rasvjete, ventilacije, klima i sl uklučena u jediničnu cijenu po m2. Sve spojeve između ploča, ploča i zidova pokitati. Strop izvesti na visini prema projektu. Sve spojeve između različitih površina potrebno je uredno pokitati akrilnim kitom, te po završetku sve zagletati. Cijena stavke uključuje sve potrebne radove, materijal, pomoćnu skelu kao i sve dobave i transporte za izradu komplet gotovog stropa. Radovi se izvode sukladno pravilima struke i prema projektu. Bandažiranje spojeva i masu za gletovanje koristiti originalnu. </t>
  </si>
  <si>
    <t>Obračun po m2 gotovog stropa</t>
  </si>
  <si>
    <t>gk strop</t>
  </si>
  <si>
    <t>B.04.03.</t>
  </si>
  <si>
    <t>Dobava i ugradnja pregradnog zida UZ02 gk zid deb. 5,5cm kao maske za klima jedinice</t>
  </si>
  <si>
    <t>Dobava materijala i ugradnja pregradnog zida d=5,5 cm 1x jednostruka gk ploča, na originalnoj pocinčanoj potkonstrukciji 3cm, zid ukupne deb.5,5cm. Stavka uključuje bandažiranje spojeva i gletanje, Q2 standardna obrada spojeva,  sve komplet spremno za farbanje.  Sav potreban rad i materijal, kao i pomoćna skela, uključeno u jediničnu cijenu po m2, sve potrebno za izradu komplet gotovog zida. Bušenja rupa za postavu rasvjete, instalacija i sl uklučena u jediničnu cijenu po m2. Sve spojeve između ploča, ploča i zidova, spojeve s postojećim zidovima pokitati akrilni kitom te po završetku sve zagletati. Radovi se izvode sukladno pravilima struke i prema projektu. Bandažiranje spojeva i masu za gletovanje koristiti originalnu. Zid fiksirati u postojeći zid konzolnim nosaćima u RAL boji 9001 skrivenim iza drvene maske, koja je predmet druge stavke, a nosaći su predmet ove stavke. Nosaće predvidjeti u količini kako bi viseći zid dio čvrst ali istovremeno rasporediti ih kako bi se bočno klime mogle servisirati i demontirati. Sve komplet do gotovosti. Prije izrade stavke još jednom provijeriti sa serviserom je li moguće servisirati i demontirati klime s bočne strane. U cijenu uračunati izradu otovra za televizije u maskama na dvije pozicije tw nosivu konstrukciju za prihvat televizije koja će biti ušarafljena u postojećo zid.</t>
  </si>
  <si>
    <t>B.04.04.</t>
  </si>
  <si>
    <t>Dobava i ugradnja obloge gipskartonskim pločama zatečene instalacije</t>
  </si>
  <si>
    <t xml:space="preserve">Dobava materijala i ugradnja obloge postojećih instalacija pod klima jedinicama jednostrukim gk pločama, na originalnoj pocinčanoj potkonstrukciji. Debljina obloge kako bi se prekrila instalacija. Oblogu ispuniti min.vunom. Sav potreban rad i materijal uključeno u jediničnu cijenu po m2, sve potrebno za izradu komplet do gotovosti. Bušenja rupa za postavu rasvjete, instalacija i sl uklučena u jediničnu cijenu po m2. Sve spojeve između ploča, ploča i zidova, spojeve s postojećim zidovima pokitati akrilni kitom te po završetku sve zagletati. Radovi se izvode sukladno pravilima struke i prema projektu. Bandažiranje spojeva i masu za gletovanje koristiti originalnu.Oblogu u donjoj zoni povezati s podom trajnoelastičnim kitom, u gornjoj zoni izrada do visine instalacijskih cijevi. Sve komplet do gotovosti. Uključiti u cijenu obradu slobodnih krajeva. Obloga se izrađuje od kraja do kraja maski klima uređaja u dužini od </t>
  </si>
  <si>
    <t>B.05.</t>
  </si>
  <si>
    <t>SOBOSLIKARSKO-LIČILAČKI RADOVI</t>
  </si>
  <si>
    <t xml:space="preserve">Boje zidova i stropova određene su no potrebno ih je definirati pomoću uzoraka izvedenih na postojećem zidu na licu mjesta, Ličenje u min. 2 ruke, do potpune pokrivenosti površine koja se farba. </t>
  </si>
  <si>
    <t>B.05.01.</t>
  </si>
  <si>
    <t>Gletanje i farbanje unutranjih zidova i stropova</t>
  </si>
  <si>
    <t xml:space="preserve">Stavka uključuje dobavu materijala, gletanje i farbanje zidova bojom prema odabiru projektanta interijera. Prije farbanja dobro iščetkati zidove, očistiti od prašine, pregletati zidove kako bi se ujednačila površina zida nakon zatvaranja šliceva.   Sve u cijeni, rad, materijal, glet, impregnacija, pomoćna radna skela, sve komplet do gotovosti. Otvori veličine preko 3m2 se odbijaju, do 3m2 pokriva obradu špalete. Bojanje po uputi proizvođača boje. Zidovi, stropovi ožbukani/gipskartonski zidovi i stropovi. </t>
  </si>
  <si>
    <t xml:space="preserve">zidovi postojeći, žbukani- bojani u boju  po NCS-u ili RAL-u                                  </t>
  </si>
  <si>
    <t xml:space="preserve">zidovi novi gipskartonski- bojani u boju  po NCS-u ili RAL-u                                         </t>
  </si>
  <si>
    <t xml:space="preserve">stropovi  novi gipskartonski- bojani u boju  po NCS-u ili RAL-u                                       </t>
  </si>
  <si>
    <t>NAPOMENA: u cijeni uračunato i getanje ljepilom u dva sloja i ugradnja mrežice preko cijele površine.</t>
  </si>
  <si>
    <t>REKAPITULACIJA</t>
  </si>
  <si>
    <t>UKUPNO GRAĐEVINSKI RADOVI</t>
  </si>
  <si>
    <t>UKUPNO OBRTNIČKI RADOVI</t>
  </si>
  <si>
    <t>XII</t>
  </si>
  <si>
    <t>REKONSTRUKCIJA VELIKE VIJEĆNICE</t>
  </si>
  <si>
    <t>Izrada i montaža pocinčano farbanih zaštitnih limova r.š. 33 u dužini 1500mm na postojeće prozore.</t>
  </si>
  <si>
    <t>Izrada i montaža pocinčano farbanih okapnog lim isod postojećih prozora r.š.20</t>
  </si>
  <si>
    <t>Izrada i montaža pocinčano farbanih zaštitnih limova vratiju,izlaz na terasu r.š.40 uz silikoniziranje i pričvrščivanje.</t>
  </si>
  <si>
    <t>UKUPNO LIMARSKI RADOVI</t>
  </si>
  <si>
    <t>GRAĐ.OBRTNIČKI RADOVI</t>
  </si>
  <si>
    <t>ZAVJESE I VODILICE</t>
  </si>
  <si>
    <t>Materijal:Zavjesa 3180/2Laguna exelent 300 cm Dekor Randy 140cm exelent traka naborana 2242 TRAKA BLUES 1:2 LAGUNA</t>
  </si>
  <si>
    <t>Materijal: Vodilica alu. NC 1613/1bconcract 7800 JEDNOSTRUKA UBODNA KUKICA JUK</t>
  </si>
  <si>
    <t>U stavku uračunati demontažu i montažu navedenih elemenata,komplet sa svim spratećim materijalom te zbrinjavanje starog skinutog materijala.</t>
  </si>
  <si>
    <t>UKUPNO ZAVJESE I VODILICE:</t>
  </si>
  <si>
    <t>MULTIMEDIJA</t>
  </si>
  <si>
    <t>Dobava i ugradba: Zvučnik pas.240W sa nosačem</t>
  </si>
  <si>
    <t>* Zvučnik pas. SUB2x8/300W</t>
  </si>
  <si>
    <t>* Pojačalo snage DIG2x400W DSP Digitalno audio pojačalo.</t>
  </si>
  <si>
    <t>* Baza gooseneck</t>
  </si>
  <si>
    <t>* Mikser analog rack varijanta</t>
  </si>
  <si>
    <t>* Kabel aud sig XLR/m-3p-2m</t>
  </si>
  <si>
    <t>* Kabel Mic/Neutrik bal-10m/crni</t>
  </si>
  <si>
    <t>* SHURE SLXD 24DE/SM58</t>
  </si>
  <si>
    <t>DVOSTRUKA BAZA SA DVA RUČNA MIKROFONA DIGITALNE MODULACIJE</t>
  </si>
  <si>
    <t>* Ormar samostojeći 16U</t>
  </si>
  <si>
    <t>* Strujna priključnica19*8xschu</t>
  </si>
  <si>
    <t>* LADICA 19*2U/466 mm-crna</t>
  </si>
  <si>
    <t xml:space="preserve">* Video intakt monitOPTOMA 3751 </t>
  </si>
  <si>
    <t>* Aver VC 520PRo2 video konf.</t>
  </si>
  <si>
    <t>* Nosač za video ekran do 100kg</t>
  </si>
  <si>
    <t>* USLUGA/SERVIS</t>
  </si>
  <si>
    <t>U STAVKU URAČUNATI DOBAVU I UGRADBU UREĐAJA KOMPLET SA PARAMETRIRANJEMUREĐAJA,OBUKA NARUČIOCA PUŠTANJE U RAD. Stavka ne obuhvaća kabeske konekcije za zvučnike,mrežu,Internet i elektr. Vodove.Navedeni su u elektroradovima.</t>
  </si>
  <si>
    <t>UKUPNO MULTIMEDIJA:</t>
  </si>
  <si>
    <t xml:space="preserve"> Zidno rasvjetno tijelo Panzeri Cross cod.A04901.030.0102, led snage 20W, jačine svijetlosnoga toka 2340Lm, temperature 3000K, stupanj zaštite IP20, bijele boje, upravljanje DALI dim 300x110.5mm
</t>
  </si>
  <si>
    <r>
      <t xml:space="preserve">U kalkulaciji rada treba uključiti sav rad, kako glavni tako i pomoćni, te sav unutarnji transport (prijenose, prijevote, utovare , sitovare) do gradilišta, sa gradilišta i na gradilište, kao i </t>
    </r>
    <r>
      <rPr>
        <b/>
        <u/>
        <sz val="10"/>
        <rFont val="Arial"/>
        <family val="2"/>
        <charset val="238"/>
      </rPr>
      <t>čišćenje prostora u tijeku radova te odvoz šute i viška materijala s gradilišta</t>
    </r>
    <r>
      <rPr>
        <b/>
        <sz val="10"/>
        <rFont val="Arial"/>
        <family val="2"/>
        <charset val="238"/>
      </rPr>
      <t xml:space="preserve">. </t>
    </r>
  </si>
  <si>
    <t xml:space="preserve">0883_REKONSTRUKCUIJA VELIKE VIJEĆNICE GRAD POREČ
-                                      REKAPITULACIJA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</si>
</sst>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kn&quot;_-;\-* #,##0.00\ &quot;kn&quot;_-;_-* &quot;-&quot;??\ &quot;kn&quot;_-;_-@_-"/>
    <numFmt numFmtId="164" formatCode="_-* #,##0.00\ _k_n_-;\-* #,##0.00\ _k_n_-;_-* &quot;-&quot;??\ _k_n_-;_-@_-"/>
    <numFmt numFmtId="165" formatCode="_(&quot;$&quot;* #,##0.00_);_(&quot;$&quot;* \(#,##0.00\);_(&quot;$&quot;* &quot;-&quot;??_);_(@_)"/>
    <numFmt numFmtId="166" formatCode="#,##0.00_ ;[Red]\-#,##0.00\ "/>
    <numFmt numFmtId="167" formatCode="#,##0.00&quot;      &quot;;\-#,##0.00&quot;      &quot;;&quot; -&quot;#&quot;      &quot;;@\ "/>
    <numFmt numFmtId="168" formatCode="_-* #,##0.00\ _k_n_-;\-* #,##0.00\ _k_n_-;_-* \-??\ _k_n_-;_-@_-"/>
    <numFmt numFmtId="169" formatCode="\$#,##0_);&quot;($&quot;#,##0\)"/>
    <numFmt numFmtId="170" formatCode="_-* #,##0\ _D_M_-;\-* #,##0\ _D_M_-;_-* &quot;- &quot;_D_M_-;_-@_-"/>
    <numFmt numFmtId="171" formatCode="_-* #,##0.00\ _D_M_-;\-* #,##0.00\ _D_M_-;_-* \-??\ _D_M_-;_-@_-"/>
    <numFmt numFmtId="172" formatCode="0.00_)"/>
    <numFmt numFmtId="173" formatCode="_-* #,##0&quot; DM&quot;_-;\-* #,##0&quot; DM&quot;_-;_-* &quot;- DM&quot;_-;_-@_-"/>
    <numFmt numFmtId="174" formatCode="_-* #,##0.00&quot; DM&quot;_-;\-* #,##0.00&quot; DM&quot;_-;_-* \-??&quot; DM&quot;_-;_-@_-"/>
    <numFmt numFmtId="175" formatCode="_-* #,##0.00&quot; kn&quot;_-;\-* #,##0.00&quot; kn&quot;_-;_-* \-??&quot; kn&quot;_-;_-@_-"/>
    <numFmt numFmtId="176" formatCode="_-* #,##0.00\ _D_M_-;\-* #,##0.00\ _D_M_-;_-* &quot;-&quot;??\ _D_M_-;_-@_-"/>
    <numFmt numFmtId="177" formatCode="#,##0.00\ [$kn-41A]"/>
    <numFmt numFmtId="178" formatCode="[$-41A]General"/>
    <numFmt numFmtId="179" formatCode="#,###.00"/>
    <numFmt numFmtId="180" formatCode="#,##0.00\ &quot;kn&quot;"/>
    <numFmt numFmtId="181" formatCode="#,##0.00\ [$kn-41A];[Red]\-#,##0.00\ [$kn-41A]"/>
  </numFmts>
  <fonts count="10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sz val="10"/>
      <name val="Arial CE"/>
      <charset val="238"/>
    </font>
    <font>
      <sz val="11"/>
      <color indexed="10"/>
      <name val="Calibri"/>
      <family val="2"/>
      <charset val="238"/>
    </font>
    <font>
      <sz val="8"/>
      <name val="Arial"/>
      <family val="2"/>
      <charset val="238"/>
    </font>
    <font>
      <b/>
      <sz val="8"/>
      <name val="Arial"/>
      <family val="2"/>
      <charset val="238"/>
    </font>
    <font>
      <sz val="8"/>
      <name val="Arial"/>
      <family val="2"/>
    </font>
    <font>
      <b/>
      <sz val="8"/>
      <name val="Arial"/>
      <family val="2"/>
    </font>
    <font>
      <sz val="10"/>
      <name val="Arial"/>
      <family val="2"/>
      <charset val="238"/>
    </font>
    <font>
      <sz val="10"/>
      <name val="Helv"/>
    </font>
    <font>
      <sz val="11"/>
      <name val="Arial"/>
      <family val="2"/>
    </font>
    <font>
      <sz val="10"/>
      <color indexed="8"/>
      <name val="Arial CE"/>
      <charset val="238"/>
    </font>
    <font>
      <sz val="12"/>
      <name val="Times New Roman CE"/>
      <family val="1"/>
      <charset val="238"/>
    </font>
    <font>
      <sz val="10"/>
      <name val="Times New Roman CE"/>
      <family val="1"/>
      <charset val="238"/>
    </font>
    <font>
      <i/>
      <sz val="8"/>
      <name val="Arial"/>
      <family val="2"/>
      <charset val="238"/>
    </font>
    <font>
      <sz val="12"/>
      <name val="Arial"/>
      <family val="2"/>
      <charset val="238"/>
    </font>
    <font>
      <sz val="10"/>
      <name val="Arial"/>
      <family val="2"/>
    </font>
    <font>
      <sz val="10"/>
      <name val="Arial CE"/>
      <family val="2"/>
      <charset val="238"/>
    </font>
    <font>
      <sz val="10"/>
      <name val="Arial"/>
      <family val="2"/>
      <charset val="238"/>
    </font>
    <font>
      <sz val="11"/>
      <name val="Arial"/>
      <family val="2"/>
      <charset val="238"/>
    </font>
    <font>
      <sz val="10"/>
      <color indexed="8"/>
      <name val="Arial CE"/>
      <family val="2"/>
      <charset val="238"/>
    </font>
    <font>
      <sz val="10"/>
      <name val="Arial"/>
      <family val="2"/>
      <charset val="238"/>
    </font>
    <font>
      <sz val="10"/>
      <name val="Helv"/>
      <charset val="204"/>
    </font>
    <font>
      <sz val="10"/>
      <name val="Arial"/>
      <family val="2"/>
      <charset val="204"/>
    </font>
    <font>
      <sz val="8"/>
      <name val="Times New Roman"/>
      <family val="1"/>
      <charset val="238"/>
    </font>
    <font>
      <sz val="10"/>
      <color indexed="8"/>
      <name val="Century Gothic"/>
      <family val="2"/>
      <charset val="238"/>
    </font>
    <font>
      <sz val="10"/>
      <name val="Arial"/>
      <family val="2"/>
      <charset val="1"/>
    </font>
    <font>
      <sz val="12"/>
      <color indexed="8"/>
      <name val="Arial"/>
      <family val="2"/>
    </font>
    <font>
      <sz val="8"/>
      <color indexed="8"/>
      <name val="Arial"/>
      <family val="2"/>
      <charset val="238"/>
    </font>
    <font>
      <b/>
      <sz val="8"/>
      <color indexed="8"/>
      <name val="Arial"/>
      <family val="2"/>
      <charset val="238"/>
    </font>
    <font>
      <b/>
      <sz val="10"/>
      <name val="MS Sans Serif"/>
      <family val="2"/>
      <charset val="238"/>
    </font>
    <font>
      <b/>
      <sz val="12"/>
      <name val="Arial CE"/>
      <family val="2"/>
      <charset val="238"/>
    </font>
    <font>
      <b/>
      <i/>
      <sz val="16"/>
      <name val="Arial"/>
      <family val="2"/>
    </font>
    <font>
      <sz val="11"/>
      <color indexed="8"/>
      <name val="Calibri"/>
      <family val="2"/>
    </font>
    <font>
      <sz val="10"/>
      <name val="Arial"/>
      <family val="2"/>
      <charset val="238"/>
    </font>
    <font>
      <sz val="12"/>
      <color indexed="8"/>
      <name val="Arial"/>
      <family val="2"/>
      <charset val="238"/>
    </font>
    <font>
      <sz val="8"/>
      <color indexed="23"/>
      <name val="Arial"/>
      <family val="2"/>
      <charset val="238"/>
    </font>
    <font>
      <b/>
      <sz val="10"/>
      <color indexed="8"/>
      <name val="Arial"/>
      <family val="2"/>
      <charset val="238"/>
    </font>
    <font>
      <sz val="12"/>
      <name val="Arial"/>
      <family val="2"/>
    </font>
    <font>
      <sz val="11"/>
      <color theme="1"/>
      <name val="Calibri"/>
      <family val="2"/>
      <charset val="238"/>
      <scheme val="minor"/>
    </font>
    <font>
      <sz val="11"/>
      <color theme="1"/>
      <name val="Calibri"/>
      <family val="2"/>
      <scheme val="minor"/>
    </font>
    <font>
      <sz val="8"/>
      <color theme="1"/>
      <name val="Arial"/>
      <family val="2"/>
      <charset val="238"/>
    </font>
    <font>
      <sz val="8"/>
      <color rgb="FFFF0000"/>
      <name val="Arial"/>
      <family val="2"/>
      <charset val="238"/>
    </font>
    <font>
      <b/>
      <sz val="8"/>
      <color rgb="FFFF0000"/>
      <name val="Arial"/>
      <family val="2"/>
      <charset val="238"/>
    </font>
    <font>
      <sz val="8"/>
      <color rgb="FF00B050"/>
      <name val="Arial"/>
      <family val="2"/>
    </font>
    <font>
      <sz val="11"/>
      <name val="Calibri"/>
      <family val="2"/>
      <charset val="238"/>
      <scheme val="minor"/>
    </font>
    <font>
      <b/>
      <sz val="11"/>
      <name val="Calibri"/>
      <family val="2"/>
      <charset val="238"/>
      <scheme val="minor"/>
    </font>
    <font>
      <sz val="10"/>
      <name val="Tahoma"/>
      <family val="2"/>
      <charset val="238"/>
    </font>
    <font>
      <sz val="10"/>
      <name val="Arial"/>
      <family val="2"/>
      <charset val="238"/>
    </font>
    <font>
      <sz val="10"/>
      <color rgb="FF000000"/>
      <name val="Arial"/>
      <family val="2"/>
    </font>
    <font>
      <sz val="11"/>
      <color rgb="FF000000"/>
      <name val="Arial ce"/>
    </font>
    <font>
      <sz val="11"/>
      <name val="Arial CE"/>
      <charset val="238"/>
    </font>
    <font>
      <u/>
      <sz val="10"/>
      <color theme="10"/>
      <name val="Arial"/>
      <family val="2"/>
    </font>
    <font>
      <b/>
      <sz val="8"/>
      <color theme="0"/>
      <name val="Arial"/>
      <family val="2"/>
      <charset val="238"/>
    </font>
    <font>
      <sz val="8"/>
      <color theme="0"/>
      <name val="Arial"/>
      <family val="2"/>
      <charset val="238"/>
    </font>
    <font>
      <sz val="11"/>
      <color rgb="FF000000"/>
      <name val="Arial"/>
      <family val="2"/>
    </font>
    <font>
      <i/>
      <sz val="8"/>
      <color theme="0" tint="-0.499984740745262"/>
      <name val="Arial"/>
      <family val="2"/>
      <charset val="238"/>
    </font>
    <font>
      <sz val="7"/>
      <color theme="0" tint="-0.499984740745262"/>
      <name val="Arial"/>
      <family val="2"/>
      <charset val="238"/>
    </font>
    <font>
      <u/>
      <sz val="10"/>
      <color theme="10"/>
      <name val="Arial"/>
      <family val="2"/>
      <charset val="238"/>
    </font>
    <font>
      <b/>
      <i/>
      <sz val="8"/>
      <name val="Arial"/>
      <family val="2"/>
      <charset val="238"/>
    </font>
    <font>
      <i/>
      <sz val="8"/>
      <name val="Arial"/>
      <family val="2"/>
    </font>
    <font>
      <b/>
      <i/>
      <sz val="11"/>
      <name val="Verdana"/>
      <family val="2"/>
      <charset val="238"/>
    </font>
    <font>
      <sz val="11"/>
      <name val="Verdana"/>
      <family val="2"/>
      <charset val="238"/>
    </font>
    <font>
      <i/>
      <sz val="11"/>
      <name val="Verdana"/>
      <family val="2"/>
      <charset val="238"/>
    </font>
    <font>
      <sz val="11"/>
      <name val="Verdana"/>
      <family val="2"/>
    </font>
    <font>
      <sz val="11"/>
      <color theme="1"/>
      <name val="Verdana"/>
      <family val="2"/>
      <charset val="238"/>
    </font>
    <font>
      <b/>
      <i/>
      <sz val="8"/>
      <name val="Arial"/>
      <family val="2"/>
    </font>
    <font>
      <b/>
      <i/>
      <sz val="8"/>
      <color rgb="FF0070C0"/>
      <name val="Arial"/>
      <family val="2"/>
      <charset val="238"/>
    </font>
    <font>
      <vertAlign val="superscript"/>
      <sz val="8"/>
      <name val="Arial"/>
      <family val="2"/>
      <charset val="238"/>
    </font>
    <font>
      <b/>
      <u/>
      <sz val="8"/>
      <name val="Arial"/>
      <family val="2"/>
      <charset val="238"/>
    </font>
    <font>
      <sz val="8"/>
      <color rgb="FF242021"/>
      <name val="Arial"/>
      <family val="2"/>
      <charset val="238"/>
    </font>
    <font>
      <b/>
      <sz val="10"/>
      <name val="Arial"/>
      <family val="2"/>
      <charset val="238"/>
    </font>
    <font>
      <b/>
      <sz val="8"/>
      <color rgb="FF242021"/>
      <name val="Arial"/>
      <family val="2"/>
      <charset val="238"/>
    </font>
    <font>
      <sz val="8"/>
      <color rgb="FF242021"/>
      <name val="Arial"/>
      <family val="2"/>
    </font>
    <font>
      <b/>
      <sz val="8"/>
      <color rgb="FF242021"/>
      <name val="Arial"/>
      <family val="2"/>
    </font>
    <font>
      <sz val="12"/>
      <name val="HRTimes"/>
      <charset val="238"/>
    </font>
    <font>
      <sz val="10"/>
      <name val="Arial"/>
      <charset val="238"/>
    </font>
    <font>
      <sz val="8"/>
      <color rgb="FF00B0F0"/>
      <name val="Arial"/>
      <family val="2"/>
      <charset val="238"/>
    </font>
    <font>
      <b/>
      <sz val="8"/>
      <color theme="1"/>
      <name val="Arial"/>
      <family val="2"/>
      <charset val="238"/>
    </font>
    <font>
      <b/>
      <sz val="8"/>
      <color rgb="FF00B0F0"/>
      <name val="Arial"/>
      <family val="2"/>
      <charset val="238"/>
    </font>
    <font>
      <i/>
      <sz val="8"/>
      <color theme="1"/>
      <name val="Arial"/>
      <family val="2"/>
      <charset val="238"/>
    </font>
    <font>
      <sz val="8"/>
      <color theme="1" tint="0.499984740745262"/>
      <name val="Arial"/>
      <family val="2"/>
      <charset val="238"/>
    </font>
    <font>
      <b/>
      <i/>
      <u/>
      <sz val="8"/>
      <color theme="1"/>
      <name val="Arial"/>
      <family val="2"/>
      <charset val="238"/>
    </font>
    <font>
      <b/>
      <u/>
      <sz val="10"/>
      <name val="Arial"/>
      <family val="2"/>
      <charset val="238"/>
    </font>
  </fonts>
  <fills count="26">
    <fill>
      <patternFill patternType="none"/>
    </fill>
    <fill>
      <patternFill patternType="gray125"/>
    </fill>
    <fill>
      <patternFill patternType="solid">
        <fgColor indexed="42"/>
      </patternFill>
    </fill>
    <fill>
      <patternFill patternType="solid">
        <fgColor indexed="44"/>
      </patternFill>
    </fill>
    <fill>
      <patternFill patternType="solid">
        <fgColor indexed="44"/>
        <bgColor indexed="31"/>
      </patternFill>
    </fill>
    <fill>
      <patternFill patternType="solid">
        <fgColor indexed="26"/>
      </patternFill>
    </fill>
    <fill>
      <patternFill patternType="solid">
        <fgColor indexed="26"/>
        <bgColor indexed="9"/>
      </patternFill>
    </fill>
    <fill>
      <patternFill patternType="solid">
        <fgColor indexed="42"/>
        <bgColor indexed="27"/>
      </patternFill>
    </fill>
    <fill>
      <patternFill patternType="solid">
        <fgColor indexed="22"/>
        <bgColor indexed="31"/>
      </patternFill>
    </fill>
    <fill>
      <patternFill patternType="solid">
        <fgColor indexed="26"/>
        <bgColor indexed="43"/>
      </patternFill>
    </fill>
    <fill>
      <patternFill patternType="solid">
        <fgColor indexed="22"/>
      </patternFill>
    </fill>
    <fill>
      <patternFill patternType="solid">
        <fgColor indexed="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41"/>
        <bgColor indexed="64"/>
      </patternFill>
    </fill>
    <fill>
      <patternFill patternType="solid">
        <fgColor indexed="27"/>
        <bgColor indexed="41"/>
      </patternFill>
    </fill>
    <fill>
      <patternFill patternType="solid">
        <fgColor rgb="FFFFC000"/>
        <bgColor indexed="64"/>
      </patternFill>
    </fill>
    <fill>
      <patternFill patternType="solid">
        <fgColor rgb="FF92D050"/>
        <bgColor indexed="64"/>
      </patternFill>
    </fill>
    <fill>
      <patternFill patternType="solid">
        <fgColor rgb="FFADF5F5"/>
        <bgColor indexed="64"/>
      </patternFill>
    </fill>
    <fill>
      <patternFill patternType="solid">
        <fgColor theme="0"/>
        <bgColor indexed="34"/>
      </patternFill>
    </fill>
  </fills>
  <borders count="23">
    <border>
      <left/>
      <right/>
      <top/>
      <bottom/>
      <diagonal/>
    </border>
    <border>
      <left style="thin">
        <color indexed="22"/>
      </left>
      <right style="thin">
        <color indexed="22"/>
      </right>
      <top style="thin">
        <color indexed="22"/>
      </top>
      <bottom style="thin">
        <color indexed="22"/>
      </bottom>
      <diagonal/>
    </border>
    <border>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1150">
    <xf numFmtId="0" fontId="0" fillId="0" borderId="0"/>
    <xf numFmtId="0" fontId="34" fillId="0" borderId="0">
      <alignment horizontal="left" vertical="top" wrapText="1"/>
    </xf>
    <xf numFmtId="0" fontId="43" fillId="0" borderId="0">
      <alignment horizontal="left" vertical="top" wrapText="1"/>
    </xf>
    <xf numFmtId="0" fontId="46" fillId="0" borderId="0"/>
    <xf numFmtId="0" fontId="47" fillId="0" borderId="0"/>
    <xf numFmtId="0" fontId="47" fillId="0" borderId="0"/>
    <xf numFmtId="0" fontId="46" fillId="0" borderId="0"/>
    <xf numFmtId="0" fontId="47" fillId="0" borderId="0"/>
    <xf numFmtId="0" fontId="33" fillId="0" borderId="0"/>
    <xf numFmtId="0" fontId="32" fillId="0" borderId="0"/>
    <xf numFmtId="0" fontId="40" fillId="0" borderId="0"/>
    <xf numFmtId="0" fontId="32" fillId="0" borderId="0"/>
    <xf numFmtId="0" fontId="40" fillId="0" borderId="0"/>
    <xf numFmtId="0" fontId="32" fillId="0" borderId="0"/>
    <xf numFmtId="0" fontId="33" fillId="0" borderId="0"/>
    <xf numFmtId="0" fontId="32" fillId="0" borderId="0"/>
    <xf numFmtId="0" fontId="21" fillId="3"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32" fillId="5" borderId="1" applyNumberFormat="0" applyFon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40" fillId="6" borderId="1" applyNumberFormat="0" applyAlignment="0" applyProtection="0"/>
    <xf numFmtId="0" fontId="40" fillId="6" borderId="1" applyNumberFormat="0" applyAlignment="0" applyProtection="0"/>
    <xf numFmtId="0" fontId="32" fillId="6" borderId="1" applyNumberFormat="0" applyAlignment="0" applyProtection="0"/>
    <xf numFmtId="0" fontId="40"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6" borderId="1" applyNumberFormat="0" applyAlignment="0" applyProtection="0"/>
    <xf numFmtId="0" fontId="32" fillId="5" borderId="1" applyNumberFormat="0" applyFon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32" fillId="5" borderId="1" applyNumberFormat="0" applyFont="0" applyAlignment="0" applyProtection="0"/>
    <xf numFmtId="0" fontId="32" fillId="6" borderId="1" applyNumberFormat="0" applyAlignment="0" applyProtection="0"/>
    <xf numFmtId="0" fontId="40" fillId="6" borderId="1" applyNumberFormat="0" applyAlignment="0" applyProtection="0"/>
    <xf numFmtId="169" fontId="54" fillId="0" borderId="2" applyAlignment="0" applyProtection="0"/>
    <xf numFmtId="4" fontId="48" fillId="0" borderId="0">
      <alignment horizontal="right"/>
      <protection locked="0"/>
    </xf>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7" fontId="32" fillId="0" borderId="0" applyFill="0" applyBorder="0" applyAlignment="0" applyProtection="0"/>
    <xf numFmtId="164" fontId="4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0"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40" fillId="0" borderId="0" applyFont="0" applyFill="0" applyBorder="0" applyAlignment="0" applyProtection="0"/>
    <xf numFmtId="168" fontId="32" fillId="0" borderId="0" applyFill="0" applyBorder="0" applyAlignment="0" applyProtection="0"/>
    <xf numFmtId="164" fontId="40" fillId="0" borderId="0" applyFont="0" applyFill="0" applyBorder="0" applyAlignment="0" applyProtection="0"/>
    <xf numFmtId="0" fontId="32" fillId="0" borderId="0" applyFill="0" applyBorder="0" applyAlignment="0" applyProtection="0"/>
    <xf numFmtId="167"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63" fillId="0" borderId="0" applyFont="0" applyFill="0" applyBorder="0" applyAlignment="0" applyProtection="0"/>
    <xf numFmtId="164" fontId="63" fillId="0" borderId="0" applyFont="0" applyFill="0" applyBorder="0" applyAlignment="0" applyProtection="0"/>
    <xf numFmtId="168" fontId="32" fillId="0" borderId="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8" fontId="40"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40"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40"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4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168" fontId="32" fillId="0" borderId="0" applyFill="0" applyBorder="0" applyAlignment="0" applyProtection="0"/>
    <xf numFmtId="168" fontId="32" fillId="0" borderId="0" applyFill="0" applyBorder="0" applyAlignment="0" applyProtection="0"/>
    <xf numFmtId="168" fontId="32" fillId="0" borderId="0" applyFill="0" applyBorder="0" applyAlignment="0" applyProtection="0"/>
    <xf numFmtId="168" fontId="32" fillId="0" borderId="0" applyFill="0" applyBorder="0" applyAlignment="0" applyProtection="0"/>
    <xf numFmtId="164" fontId="63" fillId="0" borderId="0" applyFont="0" applyFill="0" applyBorder="0" applyAlignment="0" applyProtection="0"/>
    <xf numFmtId="164" fontId="63" fillId="0" borderId="0" applyFont="0" applyFill="0" applyBorder="0" applyAlignment="0" applyProtection="0"/>
    <xf numFmtId="164" fontId="58"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32" fillId="0" borderId="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75" fontId="32" fillId="0" borderId="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75" fontId="32" fillId="0" borderId="0" applyFill="0" applyBorder="0" applyAlignment="0" applyProtection="0"/>
    <xf numFmtId="44" fontId="32" fillId="0" borderId="0" applyFill="0" applyBorder="0" applyAlignment="0" applyProtection="0"/>
    <xf numFmtId="170" fontId="40" fillId="0" borderId="0" applyFill="0" applyBorder="0" applyAlignment="0" applyProtection="0"/>
    <xf numFmtId="171" fontId="40" fillId="0" borderId="0" applyFill="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40" fillId="0" borderId="0"/>
    <xf numFmtId="0" fontId="21" fillId="0" borderId="0"/>
    <xf numFmtId="0" fontId="32" fillId="0" borderId="0"/>
    <xf numFmtId="0" fontId="32" fillId="0" borderId="0"/>
    <xf numFmtId="0" fontId="21" fillId="0" borderId="0"/>
    <xf numFmtId="0" fontId="32" fillId="0" borderId="0"/>
    <xf numFmtId="0" fontId="21" fillId="0" borderId="0"/>
    <xf numFmtId="0" fontId="32" fillId="0" borderId="0"/>
    <xf numFmtId="0" fontId="22" fillId="7" borderId="0" applyNumberFormat="0" applyBorder="0" applyAlignment="0" applyProtection="0"/>
    <xf numFmtId="0" fontId="30" fillId="8" borderId="0" applyNumberFormat="0" applyBorder="0" applyAlignment="0" applyProtection="0"/>
    <xf numFmtId="0" fontId="55" fillId="0" borderId="0"/>
    <xf numFmtId="0" fontId="30" fillId="9" borderId="0" applyNumberFormat="0" applyBorder="0" applyAlignment="0" applyProtection="0"/>
    <xf numFmtId="0" fontId="23" fillId="10" borderId="3" applyNumberFormat="0" applyAlignment="0" applyProtection="0"/>
    <xf numFmtId="0" fontId="23" fillId="10" borderId="3" applyNumberFormat="0" applyAlignment="0" applyProtection="0"/>
    <xf numFmtId="0" fontId="23" fillId="8" borderId="3" applyNumberFormat="0" applyAlignment="0" applyProtection="0"/>
    <xf numFmtId="0" fontId="23" fillId="8" borderId="3" applyNumberFormat="0" applyAlignment="0" applyProtection="0"/>
    <xf numFmtId="0" fontId="37" fillId="0" borderId="0">
      <alignment horizontal="right" vertical="top"/>
    </xf>
    <xf numFmtId="0" fontId="36" fillId="0" borderId="0">
      <alignment horizontal="justify" vertical="top" wrapText="1"/>
    </xf>
    <xf numFmtId="0" fontId="37" fillId="0" borderId="0">
      <alignment horizontal="left"/>
    </xf>
    <xf numFmtId="4" fontId="36" fillId="0" borderId="0">
      <alignment horizontal="right"/>
    </xf>
    <xf numFmtId="0" fontId="36" fillId="0" borderId="0">
      <alignment horizontal="right"/>
    </xf>
    <xf numFmtId="4" fontId="36" fillId="0" borderId="0">
      <alignment horizontal="right" wrapText="1"/>
    </xf>
    <xf numFmtId="0" fontId="36" fillId="0" borderId="0">
      <alignment horizontal="right"/>
    </xf>
    <xf numFmtId="4" fontId="36" fillId="0" borderId="0">
      <alignment horizontal="right"/>
    </xf>
    <xf numFmtId="1" fontId="48" fillId="0" borderId="0">
      <alignment horizontal="center" vertical="top"/>
      <protection locked="0"/>
    </xf>
    <xf numFmtId="49" fontId="48" fillId="0" borderId="0">
      <alignment horizontal="left" vertical="top" wrapText="1"/>
      <protection locked="0"/>
    </xf>
    <xf numFmtId="49" fontId="48" fillId="0" borderId="0">
      <alignment horizontal="center"/>
      <protection locked="0"/>
    </xf>
    <xf numFmtId="0" fontId="49" fillId="0" borderId="0" applyBorder="0" applyProtection="0">
      <alignment horizontal="right" vertical="top" wrapText="1"/>
    </xf>
    <xf numFmtId="0" fontId="32" fillId="0" borderId="0">
      <alignment horizontal="justify" vertical="top" wrapText="1"/>
    </xf>
    <xf numFmtId="0" fontId="49" fillId="0" borderId="0" applyBorder="0">
      <alignment horizontal="justify" vertical="top" wrapText="1"/>
      <protection locked="0"/>
    </xf>
    <xf numFmtId="0" fontId="24" fillId="0" borderId="0" applyNumberFormat="0" applyFill="0" applyBorder="0" applyAlignment="0" applyProtection="0"/>
    <xf numFmtId="0" fontId="25" fillId="0" borderId="4"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2" fillId="0" borderId="0"/>
    <xf numFmtId="172" fontId="56" fillId="0" borderId="0"/>
    <xf numFmtId="0" fontId="39" fillId="0" borderId="0"/>
    <xf numFmtId="0" fontId="40" fillId="0" borderId="0"/>
    <xf numFmtId="0" fontId="32" fillId="0" borderId="0"/>
    <xf numFmtId="0" fontId="32" fillId="0" borderId="0"/>
    <xf numFmtId="0" fontId="32" fillId="0" borderId="0"/>
    <xf numFmtId="0" fontId="32" fillId="0" borderId="0"/>
    <xf numFmtId="0" fontId="39" fillId="0" borderId="0"/>
    <xf numFmtId="0" fontId="62" fillId="0" borderId="0"/>
    <xf numFmtId="0" fontId="32" fillId="0" borderId="0"/>
    <xf numFmtId="0" fontId="63" fillId="0" borderId="0"/>
    <xf numFmtId="0" fontId="63" fillId="0" borderId="0"/>
    <xf numFmtId="0" fontId="40" fillId="0" borderId="0"/>
    <xf numFmtId="0" fontId="32" fillId="0" borderId="0"/>
    <xf numFmtId="0" fontId="32" fillId="0" borderId="0"/>
    <xf numFmtId="0" fontId="32" fillId="0" borderId="0"/>
    <xf numFmtId="0" fontId="32" fillId="0" borderId="0"/>
    <xf numFmtId="0" fontId="32" fillId="0" borderId="0"/>
    <xf numFmtId="0" fontId="26" fillId="0" borderId="0"/>
    <xf numFmtId="0" fontId="41" fillId="0" borderId="0"/>
    <xf numFmtId="0" fontId="26" fillId="0" borderId="0"/>
    <xf numFmtId="0" fontId="41"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32" fillId="0" borderId="0"/>
    <xf numFmtId="0" fontId="63" fillId="0" borderId="0"/>
    <xf numFmtId="0" fontId="2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40" fillId="0" borderId="0"/>
    <xf numFmtId="0" fontId="40" fillId="0" borderId="0"/>
    <xf numFmtId="0" fontId="32" fillId="0" borderId="0"/>
    <xf numFmtId="0" fontId="32" fillId="0" borderId="0"/>
    <xf numFmtId="0" fontId="43" fillId="0" borderId="0"/>
    <xf numFmtId="0" fontId="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2" fillId="0" borderId="0"/>
    <xf numFmtId="0" fontId="32" fillId="0" borderId="0"/>
    <xf numFmtId="0" fontId="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2" fillId="0" borderId="0"/>
    <xf numFmtId="0" fontId="43" fillId="0" borderId="0"/>
    <xf numFmtId="0" fontId="43" fillId="0" borderId="0"/>
    <xf numFmtId="0" fontId="43" fillId="0" borderId="0"/>
    <xf numFmtId="0" fontId="40" fillId="0" borderId="0"/>
    <xf numFmtId="0" fontId="43" fillId="0" borderId="0"/>
    <xf numFmtId="0" fontId="43" fillId="0" borderId="0"/>
    <xf numFmtId="0" fontId="43" fillId="0" borderId="0"/>
    <xf numFmtId="0" fontId="43"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40"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63" fillId="0" borderId="0"/>
    <xf numFmtId="0" fontId="26" fillId="0" borderId="0"/>
    <xf numFmtId="0" fontId="41" fillId="0" borderId="0"/>
    <xf numFmtId="0" fontId="26" fillId="0" borderId="0"/>
    <xf numFmtId="0" fontId="41" fillId="0" borderId="0"/>
    <xf numFmtId="0" fontId="32" fillId="0" borderId="0"/>
    <xf numFmtId="0" fontId="26" fillId="0" borderId="0"/>
    <xf numFmtId="0" fontId="41" fillId="0" borderId="0"/>
    <xf numFmtId="0" fontId="40" fillId="0" borderId="0"/>
    <xf numFmtId="0" fontId="21"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40"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40" fillId="0" borderId="0"/>
    <xf numFmtId="0" fontId="32" fillId="0" borderId="0"/>
    <xf numFmtId="0" fontId="40" fillId="0" borderId="0"/>
    <xf numFmtId="0" fontId="32" fillId="0" borderId="0"/>
    <xf numFmtId="0" fontId="63" fillId="0" borderId="0"/>
    <xf numFmtId="0" fontId="21" fillId="0" borderId="0"/>
    <xf numFmtId="0" fontId="32" fillId="0" borderId="0"/>
    <xf numFmtId="0" fontId="64" fillId="0" borderId="0"/>
    <xf numFmtId="0" fontId="64" fillId="0" borderId="0"/>
    <xf numFmtId="0" fontId="64" fillId="0" borderId="0"/>
    <xf numFmtId="0" fontId="64" fillId="0" borderId="0"/>
    <xf numFmtId="0" fontId="64" fillId="0" borderId="0"/>
    <xf numFmtId="0" fontId="21" fillId="0" borderId="0"/>
    <xf numFmtId="0" fontId="32" fillId="0" borderId="0"/>
    <xf numFmtId="0" fontId="64" fillId="0" borderId="0"/>
    <xf numFmtId="0" fontId="21" fillId="0" borderId="0"/>
    <xf numFmtId="0" fontId="40" fillId="0" borderId="0"/>
    <xf numFmtId="0" fontId="64" fillId="0" borderId="0"/>
    <xf numFmtId="0" fontId="64" fillId="0" borderId="0"/>
    <xf numFmtId="0" fontId="32" fillId="0" borderId="0"/>
    <xf numFmtId="0" fontId="32" fillId="0" borderId="0"/>
    <xf numFmtId="0" fontId="32" fillId="0" borderId="0"/>
    <xf numFmtId="0" fontId="63" fillId="0" borderId="0"/>
    <xf numFmtId="0" fontId="63" fillId="0" borderId="0"/>
    <xf numFmtId="0" fontId="32" fillId="0" borderId="0"/>
    <xf numFmtId="0" fontId="32" fillId="0" borderId="0"/>
    <xf numFmtId="0" fontId="32" fillId="0" borderId="0"/>
    <xf numFmtId="0" fontId="63" fillId="0" borderId="0"/>
    <xf numFmtId="0" fontId="2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32" fillId="0" borderId="0"/>
    <xf numFmtId="0" fontId="40" fillId="0" borderId="0"/>
    <xf numFmtId="0" fontId="32" fillId="0" borderId="0"/>
    <xf numFmtId="0" fontId="26" fillId="0" borderId="0"/>
    <xf numFmtId="0" fontId="41" fillId="0" borderId="0"/>
    <xf numFmtId="4" fontId="43" fillId="0" borderId="0">
      <alignment horizontal="justify" vertical="justify"/>
    </xf>
    <xf numFmtId="4" fontId="43" fillId="0" borderId="0">
      <alignment horizontal="justify" wrapText="1"/>
    </xf>
    <xf numFmtId="4" fontId="34" fillId="0" borderId="0">
      <alignment horizontal="justify"/>
    </xf>
    <xf numFmtId="4" fontId="43" fillId="0" borderId="0">
      <alignment horizontal="justify"/>
    </xf>
    <xf numFmtId="0" fontId="32" fillId="0" borderId="0"/>
    <xf numFmtId="0" fontId="32" fillId="0" borderId="0"/>
    <xf numFmtId="0" fontId="32" fillId="0" borderId="0"/>
    <xf numFmtId="0" fontId="40" fillId="0" borderId="0"/>
    <xf numFmtId="0" fontId="32" fillId="0" borderId="0"/>
    <xf numFmtId="0" fontId="50" fillId="0" borderId="0"/>
    <xf numFmtId="0" fontId="63" fillId="0" borderId="0"/>
    <xf numFmtId="0" fontId="21" fillId="0" borderId="0"/>
    <xf numFmtId="0" fontId="32" fillId="6" borderId="1" applyNumberFormat="0" applyAlignment="0" applyProtection="0"/>
    <xf numFmtId="0" fontId="40" fillId="0" borderId="0"/>
    <xf numFmtId="0" fontId="32" fillId="0" borderId="0"/>
    <xf numFmtId="0" fontId="40" fillId="0" borderId="0"/>
    <xf numFmtId="0" fontId="32" fillId="0" borderId="0"/>
    <xf numFmtId="0" fontId="40" fillId="0" borderId="0"/>
    <xf numFmtId="0" fontId="32" fillId="0" borderId="0"/>
    <xf numFmtId="0" fontId="40" fillId="0" borderId="0"/>
    <xf numFmtId="0" fontId="32" fillId="0" borderId="0"/>
    <xf numFmtId="0" fontId="40" fillId="0" borderId="0"/>
    <xf numFmtId="0" fontId="32" fillId="0" borderId="0"/>
    <xf numFmtId="0" fontId="40" fillId="0" borderId="0"/>
    <xf numFmtId="0" fontId="32" fillId="0" borderId="0"/>
    <xf numFmtId="0" fontId="40" fillId="0" borderId="0"/>
    <xf numFmtId="0" fontId="32" fillId="0" borderId="0"/>
    <xf numFmtId="0" fontId="32" fillId="0" borderId="0"/>
    <xf numFmtId="0" fontId="32" fillId="0" borderId="0"/>
    <xf numFmtId="0" fontId="32" fillId="0" borderId="0"/>
    <xf numFmtId="0" fontId="32" fillId="0" borderId="0"/>
    <xf numFmtId="0" fontId="40" fillId="0" borderId="0"/>
    <xf numFmtId="0" fontId="32" fillId="0" borderId="0"/>
    <xf numFmtId="0" fontId="40" fillId="0" borderId="0"/>
    <xf numFmtId="0" fontId="32" fillId="0" borderId="0"/>
    <xf numFmtId="0" fontId="40" fillId="0" borderId="0"/>
    <xf numFmtId="0" fontId="40" fillId="0" borderId="0"/>
    <xf numFmtId="0" fontId="32" fillId="0" borderId="0"/>
    <xf numFmtId="0" fontId="40" fillId="0" borderId="0"/>
    <xf numFmtId="0" fontId="32" fillId="0" borderId="0"/>
    <xf numFmtId="0" fontId="40" fillId="0" borderId="0"/>
    <xf numFmtId="0" fontId="32" fillId="0" borderId="0"/>
    <xf numFmtId="0" fontId="21" fillId="0" borderId="0"/>
    <xf numFmtId="0" fontId="23" fillId="8" borderId="3" applyNumberFormat="0" applyAlignment="0" applyProtection="0"/>
    <xf numFmtId="10" fontId="40"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4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9" fontId="32" fillId="0" borderId="0" applyFont="0" applyFill="0" applyBorder="0" applyAlignment="0" applyProtection="0"/>
    <xf numFmtId="9" fontId="32" fillId="0" borderId="0" applyFill="0" applyBorder="0" applyAlignment="0" applyProtection="0"/>
    <xf numFmtId="1" fontId="49" fillId="0" borderId="0" applyFill="0" applyBorder="0" applyProtection="0">
      <alignment horizontal="center" vertical="top" wrapText="1"/>
    </xf>
    <xf numFmtId="0" fontId="35" fillId="0" borderId="0"/>
    <xf numFmtId="0" fontId="44" fillId="0" borderId="0"/>
    <xf numFmtId="0" fontId="33" fillId="0" borderId="0"/>
    <xf numFmtId="0" fontId="32" fillId="0" borderId="0"/>
    <xf numFmtId="0" fontId="33" fillId="0" borderId="0"/>
    <xf numFmtId="0" fontId="32" fillId="0" borderId="0"/>
    <xf numFmtId="0" fontId="32" fillId="0" borderId="0"/>
    <xf numFmtId="0" fontId="27"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73" fontId="40" fillId="0" borderId="0" applyFill="0" applyBorder="0" applyAlignment="0" applyProtection="0"/>
    <xf numFmtId="174" fontId="40" fillId="0" borderId="0" applyFill="0" applyBorder="0" applyAlignment="0" applyProtection="0"/>
    <xf numFmtId="0" fontId="27" fillId="0" borderId="0" applyNumberFormat="0" applyFill="0" applyBorder="0" applyAlignment="0" applyProtection="0"/>
    <xf numFmtId="4" fontId="51" fillId="0" borderId="0" applyBorder="0">
      <alignment horizontal="right" wrapText="1"/>
    </xf>
    <xf numFmtId="4" fontId="59" fillId="0" borderId="0" applyBorder="0">
      <alignment horizontal="right" wrapText="1"/>
    </xf>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45"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4" fontId="32" fillId="0" borderId="0" applyFont="0" applyFill="0" applyBorder="0" applyAlignment="0" applyProtection="0"/>
    <xf numFmtId="168" fontId="32" fillId="0" borderId="0" applyFill="0" applyBorder="0" applyAlignment="0" applyProtection="0"/>
    <xf numFmtId="167" fontId="32" fillId="0" borderId="0" applyFill="0" applyBorder="0" applyAlignment="0" applyProtection="0"/>
    <xf numFmtId="0" fontId="20" fillId="0" borderId="0"/>
    <xf numFmtId="164" fontId="32" fillId="0" borderId="0" applyFont="0" applyFill="0" applyBorder="0" applyAlignment="0" applyProtection="0"/>
    <xf numFmtId="49" fontId="68" fillId="0" borderId="0">
      <alignment vertical="top" wrapText="1"/>
    </xf>
    <xf numFmtId="164" fontId="32" fillId="0" borderId="0" applyFont="0" applyFill="0" applyBorder="0" applyAlignment="0" applyProtection="0"/>
    <xf numFmtId="0" fontId="19" fillId="0" borderId="0"/>
    <xf numFmtId="0" fontId="19" fillId="0" borderId="0"/>
    <xf numFmtId="0" fontId="18" fillId="0" borderId="0"/>
    <xf numFmtId="0" fontId="32" fillId="0" borderId="0"/>
    <xf numFmtId="0" fontId="17" fillId="0" borderId="0"/>
    <xf numFmtId="0" fontId="17" fillId="0" borderId="0"/>
    <xf numFmtId="0" fontId="64" fillId="0" borderId="0"/>
    <xf numFmtId="0" fontId="17" fillId="0" borderId="0"/>
    <xf numFmtId="0" fontId="17" fillId="0" borderId="0"/>
    <xf numFmtId="0" fontId="17" fillId="0" borderId="0"/>
    <xf numFmtId="0" fontId="16" fillId="0" borderId="0"/>
    <xf numFmtId="0" fontId="16" fillId="0" borderId="0"/>
    <xf numFmtId="0" fontId="15" fillId="0" borderId="0"/>
    <xf numFmtId="0" fontId="14" fillId="0" borderId="0"/>
    <xf numFmtId="0" fontId="13" fillId="0" borderId="0"/>
    <xf numFmtId="0" fontId="13" fillId="0" borderId="0"/>
    <xf numFmtId="0" fontId="32" fillId="0" borderId="0"/>
    <xf numFmtId="0" fontId="12" fillId="0" borderId="0"/>
    <xf numFmtId="0" fontId="11" fillId="0" borderId="0"/>
    <xf numFmtId="0" fontId="11" fillId="0" borderId="0"/>
    <xf numFmtId="0" fontId="11" fillId="0" borderId="0"/>
    <xf numFmtId="0" fontId="40" fillId="0" borderId="0"/>
    <xf numFmtId="0" fontId="32" fillId="0" borderId="0"/>
    <xf numFmtId="0" fontId="11" fillId="0" borderId="0"/>
    <xf numFmtId="0" fontId="32" fillId="0" borderId="0"/>
    <xf numFmtId="0" fontId="71" fillId="0" borderId="0"/>
    <xf numFmtId="0" fontId="32" fillId="0" borderId="0"/>
    <xf numFmtId="0" fontId="71" fillId="0" borderId="0"/>
    <xf numFmtId="0" fontId="32" fillId="0" borderId="0"/>
    <xf numFmtId="0" fontId="40" fillId="0" borderId="0"/>
    <xf numFmtId="0" fontId="32" fillId="0" borderId="0"/>
    <xf numFmtId="0" fontId="32" fillId="0" borderId="0"/>
    <xf numFmtId="0" fontId="72" fillId="0" borderId="0"/>
    <xf numFmtId="0" fontId="11" fillId="0" borderId="0"/>
    <xf numFmtId="176" fontId="32" fillId="0" borderId="0" applyFont="0" applyFill="0" applyBorder="0" applyAlignment="0" applyProtection="0"/>
    <xf numFmtId="0" fontId="10" fillId="0" borderId="0"/>
    <xf numFmtId="0" fontId="73" fillId="0" borderId="0"/>
    <xf numFmtId="0" fontId="74" fillId="0" borderId="0"/>
    <xf numFmtId="177" fontId="32" fillId="0" borderId="0"/>
    <xf numFmtId="0" fontId="75" fillId="0" borderId="0"/>
    <xf numFmtId="0" fontId="73" fillId="0" borderId="0"/>
    <xf numFmtId="0" fontId="73" fillId="0" borderId="0"/>
    <xf numFmtId="0" fontId="73" fillId="0" borderId="0"/>
    <xf numFmtId="0" fontId="73" fillId="0" borderId="0"/>
    <xf numFmtId="0" fontId="73" fillId="0" borderId="0"/>
    <xf numFmtId="0" fontId="73" fillId="0" borderId="0"/>
    <xf numFmtId="177" fontId="3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65" fontId="40" fillId="0" borderId="0" applyFont="0" applyFill="0" applyBorder="0" applyAlignment="0" applyProtection="0"/>
    <xf numFmtId="0" fontId="64" fillId="0" borderId="0"/>
    <xf numFmtId="0" fontId="73" fillId="0" borderId="0"/>
    <xf numFmtId="0" fontId="73" fillId="0" borderId="0"/>
    <xf numFmtId="0" fontId="73" fillId="0" borderId="0"/>
    <xf numFmtId="0" fontId="73" fillId="0" borderId="0"/>
    <xf numFmtId="0" fontId="32" fillId="0" borderId="0"/>
    <xf numFmtId="0" fontId="73" fillId="0" borderId="0"/>
    <xf numFmtId="0" fontId="73" fillId="0" borderId="0"/>
    <xf numFmtId="0" fontId="73" fillId="0" borderId="0"/>
    <xf numFmtId="0" fontId="32" fillId="0" borderId="0"/>
    <xf numFmtId="0" fontId="73" fillId="0" borderId="0"/>
    <xf numFmtId="0" fontId="73" fillId="0" borderId="0"/>
    <xf numFmtId="0" fontId="73" fillId="0" borderId="0"/>
    <xf numFmtId="0" fontId="73" fillId="0" borderId="0"/>
    <xf numFmtId="0" fontId="73" fillId="0" borderId="0"/>
    <xf numFmtId="0" fontId="73"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9" fillId="0" borderId="0"/>
    <xf numFmtId="0" fontId="9" fillId="0" borderId="0"/>
    <xf numFmtId="0" fontId="76" fillId="0" borderId="0" applyNumberFormat="0" applyFill="0" applyBorder="0" applyAlignment="0" applyProtection="0"/>
    <xf numFmtId="0" fontId="9"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4" fillId="0" borderId="0"/>
    <xf numFmtId="178" fontId="73" fillId="0" borderId="0" applyBorder="0" applyProtection="0"/>
    <xf numFmtId="0" fontId="4" fillId="0" borderId="0"/>
    <xf numFmtId="44" fontId="4" fillId="0" borderId="0" applyFont="0" applyFill="0" applyBorder="0" applyAlignment="0" applyProtection="0"/>
    <xf numFmtId="0" fontId="4" fillId="0" borderId="0"/>
    <xf numFmtId="0" fontId="79" fillId="0" borderId="0"/>
    <xf numFmtId="178" fontId="79" fillId="0" borderId="0" applyFont="0" applyBorder="0" applyProtection="0"/>
    <xf numFmtId="164" fontId="32" fillId="0" borderId="0" applyFont="0" applyFill="0" applyBorder="0" applyAlignment="0" applyProtection="0"/>
    <xf numFmtId="0" fontId="3" fillId="0" borderId="0"/>
    <xf numFmtId="0" fontId="3" fillId="0" borderId="0"/>
    <xf numFmtId="0" fontId="26" fillId="0" borderId="0"/>
    <xf numFmtId="0" fontId="2" fillId="0" borderId="0"/>
    <xf numFmtId="0" fontId="1" fillId="0" borderId="0"/>
    <xf numFmtId="0" fontId="40" fillId="0" borderId="0"/>
    <xf numFmtId="0" fontId="1" fillId="0" borderId="0"/>
    <xf numFmtId="168" fontId="32" fillId="0" borderId="0" applyFill="0" applyBorder="0" applyAlignment="0" applyProtection="0"/>
    <xf numFmtId="0" fontId="82" fillId="0" borderId="0" applyNumberFormat="0" applyFill="0" applyBorder="0" applyAlignment="0" applyProtection="0"/>
    <xf numFmtId="0" fontId="1" fillId="0" borderId="0"/>
    <xf numFmtId="0" fontId="1" fillId="0" borderId="0"/>
    <xf numFmtId="0" fontId="32" fillId="0" borderId="0"/>
    <xf numFmtId="0" fontId="99" fillId="0" borderId="0"/>
    <xf numFmtId="164" fontId="100" fillId="0" borderId="0" applyFont="0" applyFill="0" applyBorder="0" applyAlignment="0" applyProtection="0"/>
  </cellStyleXfs>
  <cellXfs count="414">
    <xf numFmtId="0" fontId="0" fillId="0" borderId="0" xfId="0"/>
    <xf numFmtId="2" fontId="29" fillId="0" borderId="5" xfId="0" applyNumberFormat="1" applyFont="1" applyBorder="1" applyAlignment="1">
      <alignment horizontal="left" vertical="top" wrapText="1"/>
    </xf>
    <xf numFmtId="2" fontId="28" fillId="0" borderId="5" xfId="0" applyNumberFormat="1" applyFont="1" applyBorder="1" applyAlignment="1">
      <alignment horizontal="left" vertical="top" wrapText="1"/>
    </xf>
    <xf numFmtId="0" fontId="28" fillId="0" borderId="5" xfId="552" applyFont="1" applyBorder="1" applyAlignment="1">
      <alignment horizontal="left" vertical="top" wrapText="1"/>
    </xf>
    <xf numFmtId="0" fontId="28" fillId="0" borderId="0" xfId="552" applyFont="1" applyAlignment="1">
      <alignment vertical="top" wrapText="1"/>
    </xf>
    <xf numFmtId="0" fontId="28" fillId="0" borderId="0" xfId="503" applyFont="1" applyAlignment="1">
      <alignment horizontal="left" vertical="top" wrapText="1"/>
    </xf>
    <xf numFmtId="4" fontId="30" fillId="0" borderId="0" xfId="497" applyNumberFormat="1" applyFont="1" applyAlignment="1" applyProtection="1">
      <alignment horizontal="right" vertical="top" wrapText="1"/>
      <protection locked="0"/>
    </xf>
    <xf numFmtId="0" fontId="30" fillId="0" borderId="0" xfId="497" applyFont="1" applyAlignment="1">
      <alignment wrapText="1"/>
    </xf>
    <xf numFmtId="2" fontId="30" fillId="0" borderId="0" xfId="497" applyNumberFormat="1" applyFont="1" applyAlignment="1">
      <alignment horizontal="left" vertical="top" wrapText="1"/>
    </xf>
    <xf numFmtId="2" fontId="31" fillId="0" borderId="0" xfId="497" applyNumberFormat="1" applyFont="1" applyAlignment="1">
      <alignment horizontal="left" vertical="top" wrapText="1"/>
    </xf>
    <xf numFmtId="4" fontId="30" fillId="0" borderId="0" xfId="497" applyNumberFormat="1" applyFont="1" applyAlignment="1" applyProtection="1">
      <alignment horizontal="left" vertical="top" wrapText="1"/>
      <protection locked="0"/>
    </xf>
    <xf numFmtId="4" fontId="29" fillId="0" borderId="0" xfId="497" applyNumberFormat="1" applyFont="1" applyAlignment="1">
      <alignment horizontal="left" vertical="top" wrapText="1"/>
    </xf>
    <xf numFmtId="4" fontId="31" fillId="0" borderId="0" xfId="497" applyNumberFormat="1" applyFont="1" applyAlignment="1">
      <alignment horizontal="left" vertical="top" wrapText="1"/>
    </xf>
    <xf numFmtId="4" fontId="29" fillId="0" borderId="0" xfId="802" applyNumberFormat="1" applyFont="1" applyAlignment="1">
      <alignment horizontal="left" vertical="top" wrapText="1"/>
    </xf>
    <xf numFmtId="4" fontId="28" fillId="0" borderId="0" xfId="802" applyNumberFormat="1" applyFont="1" applyAlignment="1" applyProtection="1">
      <alignment horizontal="left" vertical="top" wrapText="1"/>
      <protection locked="0"/>
    </xf>
    <xf numFmtId="4" fontId="28" fillId="0" borderId="0" xfId="802" applyNumberFormat="1" applyFont="1" applyAlignment="1">
      <alignment horizontal="left" vertical="top" wrapText="1"/>
    </xf>
    <xf numFmtId="4" fontId="28" fillId="0" borderId="5" xfId="552" applyNumberFormat="1" applyFont="1" applyBorder="1" applyAlignment="1">
      <alignment horizontal="right" vertical="top" wrapText="1"/>
    </xf>
    <xf numFmtId="2" fontId="53" fillId="0" borderId="0" xfId="497" applyNumberFormat="1" applyFont="1" applyAlignment="1">
      <alignment horizontal="left" vertical="top" wrapText="1"/>
    </xf>
    <xf numFmtId="2" fontId="29" fillId="0" borderId="0" xfId="497" applyNumberFormat="1" applyFont="1" applyAlignment="1">
      <alignment horizontal="left" vertical="top" wrapText="1"/>
    </xf>
    <xf numFmtId="4" fontId="53" fillId="0" borderId="0" xfId="802" applyNumberFormat="1" applyFont="1" applyAlignment="1" applyProtection="1">
      <alignment horizontal="left" vertical="top" wrapText="1"/>
      <protection locked="0"/>
    </xf>
    <xf numFmtId="0" fontId="52" fillId="0" borderId="0" xfId="503" applyFont="1" applyAlignment="1">
      <alignment horizontal="left" vertical="top" wrapText="1"/>
    </xf>
    <xf numFmtId="0" fontId="52" fillId="0" borderId="0" xfId="497" applyFont="1" applyAlignment="1">
      <alignment horizontal="left" vertical="top" wrapText="1"/>
    </xf>
    <xf numFmtId="0" fontId="28" fillId="0" borderId="0" xfId="497" applyFont="1" applyAlignment="1">
      <alignment horizontal="left" vertical="top" wrapText="1"/>
    </xf>
    <xf numFmtId="4" fontId="28" fillId="0" borderId="0" xfId="497" applyNumberFormat="1" applyFont="1" applyAlignment="1">
      <alignment horizontal="left" vertical="top" wrapText="1"/>
    </xf>
    <xf numFmtId="4" fontId="52" fillId="0" borderId="0" xfId="497" applyNumberFormat="1" applyFont="1" applyAlignment="1" applyProtection="1">
      <alignment horizontal="left" vertical="top" wrapText="1"/>
      <protection locked="0"/>
    </xf>
    <xf numFmtId="2" fontId="52" fillId="0" borderId="0" xfId="497" applyNumberFormat="1" applyFont="1" applyAlignment="1">
      <alignment horizontal="left" vertical="top" wrapText="1"/>
    </xf>
    <xf numFmtId="0" fontId="53" fillId="0" borderId="0" xfId="503" applyFont="1" applyAlignment="1">
      <alignment horizontal="left" vertical="top" wrapText="1"/>
    </xf>
    <xf numFmtId="2" fontId="52" fillId="0" borderId="0" xfId="503" applyNumberFormat="1" applyFont="1" applyAlignment="1">
      <alignment horizontal="center" vertical="top" wrapText="1"/>
    </xf>
    <xf numFmtId="0" fontId="29" fillId="0" borderId="0" xfId="497" applyFont="1" applyAlignment="1">
      <alignment horizontal="left" vertical="top" wrapText="1"/>
    </xf>
    <xf numFmtId="2" fontId="52" fillId="0" borderId="0" xfId="503" applyNumberFormat="1" applyFont="1" applyAlignment="1">
      <alignment horizontal="centerContinuous" vertical="top" wrapText="1"/>
    </xf>
    <xf numFmtId="4" fontId="53" fillId="0" borderId="0" xfId="497" applyNumberFormat="1" applyFont="1" applyAlignment="1" applyProtection="1">
      <alignment horizontal="left" vertical="top" wrapText="1"/>
      <protection locked="0"/>
    </xf>
    <xf numFmtId="2" fontId="52" fillId="0" borderId="0" xfId="503" applyNumberFormat="1" applyFont="1" applyAlignment="1">
      <alignment horizontal="left" vertical="top" wrapText="1"/>
    </xf>
    <xf numFmtId="4" fontId="52" fillId="0" borderId="0" xfId="503" applyNumberFormat="1" applyFont="1" applyAlignment="1">
      <alignment horizontal="left" vertical="top" wrapText="1"/>
    </xf>
    <xf numFmtId="0" fontId="60" fillId="0" borderId="0" xfId="503" applyFont="1" applyAlignment="1">
      <alignment horizontal="left" vertical="top" wrapText="1"/>
    </xf>
    <xf numFmtId="2" fontId="60" fillId="0" borderId="0" xfId="503" applyNumberFormat="1" applyFont="1" applyAlignment="1">
      <alignment horizontal="left" vertical="top" wrapText="1"/>
    </xf>
    <xf numFmtId="4" fontId="60" fillId="0" borderId="0" xfId="503" applyNumberFormat="1" applyFont="1" applyAlignment="1">
      <alignment horizontal="left" vertical="top" wrapText="1"/>
    </xf>
    <xf numFmtId="2" fontId="53" fillId="0" borderId="0" xfId="503" applyNumberFormat="1" applyFont="1" applyAlignment="1">
      <alignment horizontal="left" vertical="top" wrapText="1"/>
    </xf>
    <xf numFmtId="4" fontId="53" fillId="0" borderId="0" xfId="503" applyNumberFormat="1" applyFont="1" applyAlignment="1">
      <alignment horizontal="left" vertical="top" wrapText="1"/>
    </xf>
    <xf numFmtId="0" fontId="52" fillId="0" borderId="0" xfId="503" quotePrefix="1" applyFont="1" applyAlignment="1">
      <alignment horizontal="left" vertical="top" wrapText="1"/>
    </xf>
    <xf numFmtId="166" fontId="30" fillId="0" borderId="0" xfId="803" applyNumberFormat="1" applyFont="1" applyAlignment="1">
      <alignment horizontal="left" vertical="top" wrapText="1"/>
    </xf>
    <xf numFmtId="4" fontId="30" fillId="0" borderId="0" xfId="803" applyNumberFormat="1" applyFont="1" applyAlignment="1">
      <alignment horizontal="left" vertical="top" wrapText="1"/>
    </xf>
    <xf numFmtId="0" fontId="29" fillId="0" borderId="7" xfId="552" applyFont="1" applyBorder="1" applyAlignment="1">
      <alignment horizontal="center" vertical="top" wrapText="1"/>
    </xf>
    <xf numFmtId="0" fontId="28" fillId="11" borderId="0" xfId="552" applyFont="1" applyFill="1" applyAlignment="1">
      <alignment wrapText="1"/>
    </xf>
    <xf numFmtId="0" fontId="29" fillId="0" borderId="5" xfId="552" applyFont="1" applyBorder="1" applyAlignment="1">
      <alignment horizontal="left" wrapText="1"/>
    </xf>
    <xf numFmtId="4" fontId="29" fillId="0" borderId="5" xfId="552" applyNumberFormat="1" applyFont="1" applyBorder="1" applyAlignment="1">
      <alignment horizontal="left" wrapText="1"/>
    </xf>
    <xf numFmtId="0" fontId="28" fillId="0" borderId="5" xfId="552" applyFont="1" applyBorder="1" applyAlignment="1">
      <alignment horizontal="left" wrapText="1"/>
    </xf>
    <xf numFmtId="10" fontId="28" fillId="0" borderId="5" xfId="552" applyNumberFormat="1" applyFont="1" applyBorder="1" applyAlignment="1">
      <alignment horizontal="left" wrapText="1"/>
    </xf>
    <xf numFmtId="0" fontId="29" fillId="0" borderId="0" xfId="552" applyFont="1" applyAlignment="1">
      <alignment horizontal="left" wrapText="1"/>
    </xf>
    <xf numFmtId="4" fontId="29" fillId="0" borderId="5" xfId="0" applyNumberFormat="1" applyFont="1" applyBorder="1" applyAlignment="1">
      <alignment horizontal="left" vertical="top" wrapText="1"/>
    </xf>
    <xf numFmtId="0" fontId="29" fillId="11" borderId="5" xfId="552" applyFont="1" applyFill="1" applyBorder="1" applyAlignment="1">
      <alignment horizontal="left" vertical="top" wrapText="1"/>
    </xf>
    <xf numFmtId="0" fontId="29" fillId="11" borderId="0" xfId="552" applyFont="1" applyFill="1" applyAlignment="1">
      <alignment horizontal="left" vertical="top" wrapText="1"/>
    </xf>
    <xf numFmtId="2" fontId="28" fillId="11" borderId="5" xfId="0" applyNumberFormat="1" applyFont="1" applyFill="1" applyBorder="1" applyAlignment="1">
      <alignment horizontal="left" vertical="top" wrapText="1"/>
    </xf>
    <xf numFmtId="0" fontId="28" fillId="11" borderId="5" xfId="552" applyFont="1" applyFill="1" applyBorder="1" applyAlignment="1">
      <alignment horizontal="left" vertical="top" wrapText="1"/>
    </xf>
    <xf numFmtId="4" fontId="28" fillId="11" borderId="5" xfId="552" applyNumberFormat="1" applyFont="1" applyFill="1" applyBorder="1" applyAlignment="1">
      <alignment horizontal="left" vertical="top" wrapText="1"/>
    </xf>
    <xf numFmtId="4" fontId="28" fillId="11" borderId="5" xfId="552" applyNumberFormat="1" applyFont="1" applyFill="1" applyBorder="1" applyAlignment="1">
      <alignment horizontal="right" vertical="top" wrapText="1"/>
    </xf>
    <xf numFmtId="10" fontId="29" fillId="11" borderId="5" xfId="552" applyNumberFormat="1" applyFont="1" applyFill="1" applyBorder="1" applyAlignment="1">
      <alignment horizontal="left" vertical="top" wrapText="1"/>
    </xf>
    <xf numFmtId="2" fontId="29" fillId="11" borderId="5" xfId="0" applyNumberFormat="1" applyFont="1" applyFill="1" applyBorder="1" applyAlignment="1">
      <alignment horizontal="left" vertical="top" wrapText="1"/>
    </xf>
    <xf numFmtId="4" fontId="29" fillId="11" borderId="5" xfId="552" applyNumberFormat="1" applyFont="1" applyFill="1" applyBorder="1" applyAlignment="1">
      <alignment horizontal="left" vertical="top" wrapText="1"/>
    </xf>
    <xf numFmtId="4" fontId="29" fillId="11" borderId="5" xfId="552" applyNumberFormat="1" applyFont="1" applyFill="1" applyBorder="1" applyAlignment="1">
      <alignment horizontal="right" vertical="top" wrapText="1"/>
    </xf>
    <xf numFmtId="4" fontId="29" fillId="15" borderId="5" xfId="0" applyNumberFormat="1" applyFont="1" applyFill="1" applyBorder="1" applyAlignment="1">
      <alignment horizontal="left" vertical="top" wrapText="1"/>
    </xf>
    <xf numFmtId="4" fontId="28" fillId="0" borderId="0" xfId="552" applyNumberFormat="1" applyFont="1" applyAlignment="1">
      <alignment horizontal="right" vertical="top" wrapText="1"/>
    </xf>
    <xf numFmtId="0" fontId="29" fillId="0" borderId="0" xfId="552" applyFont="1" applyAlignment="1">
      <alignment horizontal="center" vertical="top" wrapText="1"/>
    </xf>
    <xf numFmtId="0" fontId="28" fillId="0" borderId="0" xfId="552" applyFont="1" applyAlignment="1">
      <alignment wrapText="1"/>
    </xf>
    <xf numFmtId="4" fontId="28" fillId="0" borderId="0" xfId="552" applyNumberFormat="1" applyFont="1" applyAlignment="1">
      <alignment wrapText="1"/>
    </xf>
    <xf numFmtId="10" fontId="28" fillId="0" borderId="0" xfId="552" applyNumberFormat="1" applyFont="1" applyAlignment="1">
      <alignment wrapText="1"/>
    </xf>
    <xf numFmtId="0" fontId="29" fillId="16" borderId="7" xfId="552" applyFont="1" applyFill="1" applyBorder="1" applyAlignment="1">
      <alignment vertical="center" wrapText="1"/>
    </xf>
    <xf numFmtId="0" fontId="28" fillId="0" borderId="7" xfId="0" applyFont="1" applyBorder="1" applyAlignment="1">
      <alignment wrapText="1"/>
    </xf>
    <xf numFmtId="0" fontId="28" fillId="0" borderId="7" xfId="0" applyFont="1" applyBorder="1" applyAlignment="1">
      <alignment horizontal="right" vertical="top" wrapText="1"/>
    </xf>
    <xf numFmtId="0" fontId="61" fillId="0" borderId="0" xfId="503" applyFont="1" applyAlignment="1">
      <alignment horizontal="left" vertical="top" wrapText="1"/>
    </xf>
    <xf numFmtId="0" fontId="28" fillId="0" borderId="5" xfId="551" applyFont="1" applyBorder="1" applyAlignment="1">
      <alignment horizontal="left" vertical="top" wrapText="1"/>
    </xf>
    <xf numFmtId="4" fontId="28" fillId="0" borderId="5" xfId="0" applyNumberFormat="1" applyFont="1" applyBorder="1" applyAlignment="1">
      <alignment horizontal="right" vertical="top" wrapText="1"/>
    </xf>
    <xf numFmtId="0" fontId="69" fillId="0" borderId="0" xfId="0" applyFont="1" applyAlignment="1" applyProtection="1">
      <alignment horizontal="right" vertical="top"/>
      <protection hidden="1"/>
    </xf>
    <xf numFmtId="0" fontId="70" fillId="0" borderId="0" xfId="0" applyFont="1" applyAlignment="1">
      <alignment horizontal="left"/>
    </xf>
    <xf numFmtId="0" fontId="70" fillId="0" borderId="0" xfId="0" applyFont="1" applyProtection="1">
      <protection locked="0"/>
    </xf>
    <xf numFmtId="0" fontId="70" fillId="0" borderId="0" xfId="0" applyFont="1" applyAlignment="1">
      <alignment horizontal="center" vertical="center"/>
    </xf>
    <xf numFmtId="0" fontId="70" fillId="0" borderId="0" xfId="0" applyFont="1" applyAlignment="1">
      <alignment horizontal="center"/>
    </xf>
    <xf numFmtId="0" fontId="69" fillId="0" borderId="0" xfId="0" applyFont="1" applyAlignment="1">
      <alignment horizontal="right"/>
    </xf>
    <xf numFmtId="0" fontId="69" fillId="0" borderId="0" xfId="0" applyFont="1"/>
    <xf numFmtId="0" fontId="69" fillId="0" borderId="0" xfId="0" applyFont="1" applyAlignment="1">
      <alignment horizontal="center" vertical="center"/>
    </xf>
    <xf numFmtId="0" fontId="77" fillId="11" borderId="0" xfId="552" applyFont="1" applyFill="1" applyAlignment="1">
      <alignment horizontal="center" wrapText="1"/>
    </xf>
    <xf numFmtId="0" fontId="78" fillId="0" borderId="0" xfId="552" applyFont="1" applyAlignment="1">
      <alignment horizontal="right" wrapText="1"/>
    </xf>
    <xf numFmtId="0" fontId="78" fillId="11" borderId="0" xfId="552" applyFont="1" applyFill="1" applyAlignment="1">
      <alignment horizontal="right" vertical="top" wrapText="1"/>
    </xf>
    <xf numFmtId="4" fontId="77" fillId="11" borderId="0" xfId="552" applyNumberFormat="1" applyFont="1" applyFill="1" applyAlignment="1">
      <alignment horizontal="right" vertical="top" wrapText="1"/>
    </xf>
    <xf numFmtId="4" fontId="78" fillId="11" borderId="0" xfId="552" applyNumberFormat="1" applyFont="1" applyFill="1" applyAlignment="1">
      <alignment horizontal="right" vertical="top" wrapText="1"/>
    </xf>
    <xf numFmtId="0" fontId="80" fillId="11" borderId="7" xfId="552" applyFont="1" applyFill="1" applyBorder="1" applyAlignment="1" applyProtection="1">
      <alignment vertical="center" wrapText="1"/>
      <protection locked="0"/>
    </xf>
    <xf numFmtId="0" fontId="80" fillId="0" borderId="5" xfId="552" applyFont="1" applyBorder="1" applyAlignment="1" applyProtection="1">
      <alignment vertical="center" wrapText="1"/>
      <protection locked="0"/>
    </xf>
    <xf numFmtId="0" fontId="80" fillId="11" borderId="5" xfId="552" applyFont="1" applyFill="1" applyBorder="1" applyAlignment="1" applyProtection="1">
      <alignment vertical="center" wrapText="1"/>
      <protection locked="0"/>
    </xf>
    <xf numFmtId="4" fontId="81" fillId="11" borderId="5" xfId="552" applyNumberFormat="1" applyFont="1" applyFill="1" applyBorder="1" applyAlignment="1" applyProtection="1">
      <alignment horizontal="center" vertical="center" wrapText="1"/>
      <protection locked="0"/>
    </xf>
    <xf numFmtId="0" fontId="80" fillId="11" borderId="0" xfId="552" applyFont="1" applyFill="1" applyAlignment="1" applyProtection="1">
      <alignment vertical="center" wrapText="1"/>
      <protection locked="0"/>
    </xf>
    <xf numFmtId="10" fontId="29" fillId="0" borderId="5" xfId="552" applyNumberFormat="1" applyFont="1" applyBorder="1" applyAlignment="1">
      <alignment horizontal="left" vertical="top" wrapText="1"/>
    </xf>
    <xf numFmtId="2" fontId="29" fillId="18" borderId="5" xfId="503" applyNumberFormat="1" applyFont="1" applyFill="1" applyBorder="1" applyAlignment="1">
      <alignment horizontal="left" vertical="top" wrapText="1"/>
    </xf>
    <xf numFmtId="2" fontId="29" fillId="17" borderId="5" xfId="503" applyNumberFormat="1" applyFont="1" applyFill="1" applyBorder="1" applyAlignment="1">
      <alignment horizontal="left" vertical="top" wrapText="1"/>
    </xf>
    <xf numFmtId="4" fontId="29" fillId="17" borderId="5" xfId="0" applyNumberFormat="1" applyFont="1" applyFill="1" applyBorder="1" applyAlignment="1">
      <alignment horizontal="right" vertical="top" wrapText="1"/>
    </xf>
    <xf numFmtId="10" fontId="29" fillId="17" borderId="5" xfId="552" applyNumberFormat="1" applyFont="1" applyFill="1" applyBorder="1" applyAlignment="1">
      <alignment horizontal="left" vertical="top" wrapText="1"/>
    </xf>
    <xf numFmtId="2" fontId="29" fillId="18" borderId="5" xfId="0" applyNumberFormat="1" applyFont="1" applyFill="1" applyBorder="1" applyAlignment="1">
      <alignment horizontal="left" vertical="top" wrapText="1"/>
    </xf>
    <xf numFmtId="0" fontId="86" fillId="14" borderId="7" xfId="0" applyFont="1" applyFill="1" applyBorder="1" applyAlignment="1">
      <alignment horizontal="center" vertical="center"/>
    </xf>
    <xf numFmtId="0" fontId="87" fillId="14" borderId="7" xfId="0" applyFont="1" applyFill="1" applyBorder="1" applyAlignment="1">
      <alignment horizontal="center" vertical="center"/>
    </xf>
    <xf numFmtId="180" fontId="87" fillId="14" borderId="7" xfId="0" applyNumberFormat="1" applyFont="1" applyFill="1" applyBorder="1" applyAlignment="1">
      <alignment horizontal="center" vertical="center"/>
    </xf>
    <xf numFmtId="0" fontId="85" fillId="14" borderId="15" xfId="0" applyFont="1" applyFill="1" applyBorder="1" applyAlignment="1">
      <alignment vertical="center"/>
    </xf>
    <xf numFmtId="0" fontId="86" fillId="14" borderId="10" xfId="0" applyFont="1" applyFill="1" applyBorder="1" applyAlignment="1">
      <alignment horizontal="left" vertical="center" wrapText="1"/>
    </xf>
    <xf numFmtId="0" fontId="85" fillId="14" borderId="11" xfId="0" applyFont="1" applyFill="1" applyBorder="1" applyAlignment="1">
      <alignment vertical="center" wrapText="1"/>
    </xf>
    <xf numFmtId="0" fontId="85" fillId="14" borderId="12" xfId="0" applyFont="1" applyFill="1" applyBorder="1" applyAlignment="1">
      <alignment vertical="center" wrapText="1"/>
    </xf>
    <xf numFmtId="0" fontId="85" fillId="14" borderId="10" xfId="0" applyFont="1" applyFill="1" applyBorder="1" applyAlignment="1">
      <alignment vertical="center" wrapText="1"/>
    </xf>
    <xf numFmtId="0" fontId="89" fillId="0" borderId="0" xfId="0" applyFont="1"/>
    <xf numFmtId="4" fontId="87" fillId="19" borderId="19" xfId="0" applyNumberFormat="1" applyFont="1" applyFill="1" applyBorder="1" applyAlignment="1">
      <alignment horizontal="right"/>
    </xf>
    <xf numFmtId="0" fontId="87" fillId="0" borderId="0" xfId="0" applyFont="1" applyAlignment="1">
      <alignment horizontal="left" indent="4"/>
    </xf>
    <xf numFmtId="0" fontId="87" fillId="0" borderId="0" xfId="0" applyFont="1"/>
    <xf numFmtId="179" fontId="87" fillId="0" borderId="0" xfId="0" applyNumberFormat="1" applyFont="1" applyAlignment="1">
      <alignment horizontal="center"/>
    </xf>
    <xf numFmtId="3" fontId="87" fillId="0" borderId="0" xfId="0" applyNumberFormat="1" applyFont="1"/>
    <xf numFmtId="3" fontId="87" fillId="0" borderId="0" xfId="0" applyNumberFormat="1" applyFont="1" applyAlignment="1">
      <alignment horizontal="left"/>
    </xf>
    <xf numFmtId="3" fontId="86" fillId="0" borderId="0" xfId="0" applyNumberFormat="1" applyFont="1"/>
    <xf numFmtId="3" fontId="32" fillId="0" borderId="0" xfId="0" applyNumberFormat="1" applyFont="1"/>
    <xf numFmtId="0" fontId="29" fillId="20" borderId="7" xfId="551" applyFont="1" applyFill="1" applyBorder="1" applyAlignment="1">
      <alignment horizontal="left" vertical="top"/>
    </xf>
    <xf numFmtId="0" fontId="29" fillId="20" borderId="7" xfId="551" applyFont="1" applyFill="1" applyBorder="1" applyAlignment="1">
      <alignment horizontal="right" vertical="top"/>
    </xf>
    <xf numFmtId="3" fontId="66" fillId="20" borderId="7" xfId="551" applyNumberFormat="1" applyFont="1" applyFill="1" applyBorder="1" applyAlignment="1">
      <alignment horizontal="right" vertical="top"/>
    </xf>
    <xf numFmtId="4" fontId="29" fillId="20" borderId="7" xfId="551" applyNumberFormat="1" applyFont="1" applyFill="1" applyBorder="1" applyAlignment="1" applyProtection="1">
      <alignment horizontal="right" vertical="top"/>
      <protection locked="0"/>
    </xf>
    <xf numFmtId="0" fontId="28" fillId="0" borderId="20" xfId="551" applyFont="1" applyBorder="1" applyAlignment="1">
      <alignment vertical="top"/>
    </xf>
    <xf numFmtId="3" fontId="31" fillId="20" borderId="7" xfId="551" applyNumberFormat="1" applyFont="1" applyFill="1" applyBorder="1" applyAlignment="1">
      <alignment horizontal="right" vertical="top"/>
    </xf>
    <xf numFmtId="0" fontId="28" fillId="0" borderId="0" xfId="551" applyFont="1" applyAlignment="1">
      <alignment vertical="top"/>
    </xf>
    <xf numFmtId="0" fontId="28" fillId="0" borderId="6" xfId="551" applyFont="1" applyBorder="1" applyAlignment="1">
      <alignment horizontal="left" vertical="top" wrapText="1"/>
    </xf>
    <xf numFmtId="0" fontId="29" fillId="0" borderId="6" xfId="551" applyFont="1" applyBorder="1" applyAlignment="1">
      <alignment horizontal="left" vertical="top" wrapText="1"/>
    </xf>
    <xf numFmtId="0" fontId="28" fillId="0" borderId="6" xfId="551" applyFont="1" applyBorder="1" applyAlignment="1">
      <alignment horizontal="right" vertical="top" wrapText="1"/>
    </xf>
    <xf numFmtId="3" fontId="66" fillId="0" borderId="6" xfId="551" applyNumberFormat="1" applyFont="1" applyBorder="1" applyAlignment="1">
      <alignment horizontal="right" vertical="top" wrapText="1"/>
    </xf>
    <xf numFmtId="4" fontId="28" fillId="0" borderId="6" xfId="551" applyNumberFormat="1" applyFont="1" applyBorder="1" applyAlignment="1">
      <alignment horizontal="right" vertical="top" wrapText="1"/>
    </xf>
    <xf numFmtId="4" fontId="28" fillId="0" borderId="6" xfId="551" applyNumberFormat="1" applyFont="1" applyBorder="1" applyAlignment="1">
      <alignment horizontal="right" vertical="top"/>
    </xf>
    <xf numFmtId="0" fontId="28" fillId="0" borderId="0" xfId="551" applyFont="1" applyAlignment="1">
      <alignment vertical="top" wrapText="1"/>
    </xf>
    <xf numFmtId="0" fontId="28" fillId="0" borderId="21" xfId="551" applyFont="1" applyBorder="1" applyAlignment="1">
      <alignment horizontal="left" vertical="top" wrapText="1"/>
    </xf>
    <xf numFmtId="0" fontId="28" fillId="0" borderId="22" xfId="551" applyFont="1" applyBorder="1" applyAlignment="1">
      <alignment horizontal="left" vertical="top" wrapText="1"/>
    </xf>
    <xf numFmtId="49" fontId="28" fillId="0" borderId="9" xfId="0" applyNumberFormat="1" applyFont="1" applyBorder="1" applyAlignment="1" applyProtection="1">
      <alignment horizontal="left" vertical="top" wrapText="1"/>
      <protection hidden="1"/>
    </xf>
    <xf numFmtId="0" fontId="28" fillId="0" borderId="8" xfId="551" applyFont="1" applyBorder="1" applyAlignment="1">
      <alignment horizontal="right" vertical="top" wrapText="1"/>
    </xf>
    <xf numFmtId="49" fontId="29" fillId="0" borderId="9" xfId="0" applyNumberFormat="1" applyFont="1" applyBorder="1" applyAlignment="1" applyProtection="1">
      <alignment horizontal="left" vertical="top" wrapText="1"/>
      <protection hidden="1"/>
    </xf>
    <xf numFmtId="0" fontId="31" fillId="22" borderId="9" xfId="551" applyFont="1" applyFill="1" applyBorder="1" applyAlignment="1">
      <alignment horizontal="left" vertical="top"/>
    </xf>
    <xf numFmtId="0" fontId="31" fillId="22" borderId="9" xfId="551" applyFont="1" applyFill="1" applyBorder="1" applyAlignment="1">
      <alignment horizontal="right" vertical="top"/>
    </xf>
    <xf numFmtId="3" fontId="66" fillId="22" borderId="9" xfId="551" applyNumberFormat="1" applyFont="1" applyFill="1" applyBorder="1" applyAlignment="1">
      <alignment horizontal="right" vertical="top"/>
    </xf>
    <xf numFmtId="4" fontId="29" fillId="22" borderId="9" xfId="551" applyNumberFormat="1" applyFont="1" applyFill="1" applyBorder="1" applyAlignment="1" applyProtection="1">
      <alignment horizontal="right" vertical="top"/>
      <protection locked="0"/>
    </xf>
    <xf numFmtId="4" fontId="31" fillId="22" borderId="9" xfId="551" applyNumberFormat="1" applyFont="1" applyFill="1" applyBorder="1" applyAlignment="1">
      <alignment horizontal="right" vertical="top"/>
    </xf>
    <xf numFmtId="0" fontId="29" fillId="0" borderId="5" xfId="551" applyFont="1" applyBorder="1" applyAlignment="1">
      <alignment horizontal="left" vertical="top" wrapText="1"/>
    </xf>
    <xf numFmtId="0" fontId="28" fillId="0" borderId="5" xfId="551" applyFont="1" applyBorder="1" applyAlignment="1">
      <alignment horizontal="right" vertical="top" wrapText="1"/>
    </xf>
    <xf numFmtId="3" fontId="66" fillId="0" borderId="5" xfId="551" applyNumberFormat="1" applyFont="1" applyBorder="1" applyAlignment="1">
      <alignment horizontal="right" vertical="top" wrapText="1"/>
    </xf>
    <xf numFmtId="4" fontId="28" fillId="0" borderId="5" xfId="551" applyNumberFormat="1" applyFont="1" applyBorder="1" applyAlignment="1">
      <alignment horizontal="right" vertical="top" wrapText="1"/>
    </xf>
    <xf numFmtId="4" fontId="28" fillId="0" borderId="5" xfId="551" applyNumberFormat="1" applyFont="1" applyBorder="1" applyAlignment="1">
      <alignment horizontal="right" vertical="top"/>
    </xf>
    <xf numFmtId="0" fontId="29" fillId="12" borderId="5" xfId="551" applyFont="1" applyFill="1" applyBorder="1" applyAlignment="1">
      <alignment horizontal="left" vertical="top" wrapText="1"/>
    </xf>
    <xf numFmtId="0" fontId="29" fillId="12" borderId="5" xfId="551" applyFont="1" applyFill="1" applyBorder="1" applyAlignment="1">
      <alignment horizontal="right" vertical="top" wrapText="1"/>
    </xf>
    <xf numFmtId="3" fontId="66" fillId="12" borderId="5" xfId="551" applyNumberFormat="1" applyFont="1" applyFill="1" applyBorder="1" applyAlignment="1">
      <alignment horizontal="right" vertical="top" wrapText="1"/>
    </xf>
    <xf numFmtId="4" fontId="28" fillId="12" borderId="5" xfId="551" applyNumberFormat="1" applyFont="1" applyFill="1" applyBorder="1" applyAlignment="1">
      <alignment horizontal="right" vertical="top" wrapText="1"/>
    </xf>
    <xf numFmtId="4" fontId="28" fillId="12" borderId="5" xfId="551" applyNumberFormat="1" applyFont="1" applyFill="1" applyBorder="1" applyAlignment="1">
      <alignment horizontal="right" vertical="top"/>
    </xf>
    <xf numFmtId="0" fontId="29" fillId="0" borderId="0" xfId="551" applyFont="1" applyAlignment="1">
      <alignment vertical="top" wrapText="1"/>
    </xf>
    <xf numFmtId="0" fontId="28" fillId="0" borderId="5" xfId="0" applyFont="1" applyBorder="1" applyAlignment="1" applyProtection="1">
      <alignment horizontal="left" vertical="top" wrapText="1"/>
      <protection hidden="1"/>
    </xf>
    <xf numFmtId="0" fontId="83" fillId="0" borderId="21" xfId="0" applyFont="1" applyBorder="1" applyAlignment="1" applyProtection="1">
      <alignment horizontal="left" vertical="top" wrapText="1"/>
      <protection hidden="1"/>
    </xf>
    <xf numFmtId="0" fontId="28" fillId="0" borderId="21" xfId="551" applyFont="1" applyBorder="1" applyAlignment="1">
      <alignment horizontal="right" vertical="top" wrapText="1"/>
    </xf>
    <xf numFmtId="3" fontId="66" fillId="0" borderId="21" xfId="551" applyNumberFormat="1" applyFont="1" applyBorder="1" applyAlignment="1">
      <alignment horizontal="right" vertical="top" wrapText="1"/>
    </xf>
    <xf numFmtId="4" fontId="28" fillId="0" borderId="21" xfId="551" applyNumberFormat="1" applyFont="1" applyBorder="1" applyAlignment="1">
      <alignment horizontal="right" vertical="top" wrapText="1"/>
    </xf>
    <xf numFmtId="4" fontId="28" fillId="0" borderId="21" xfId="551" applyNumberFormat="1" applyFont="1" applyBorder="1" applyAlignment="1">
      <alignment horizontal="right" vertical="top"/>
    </xf>
    <xf numFmtId="49" fontId="29" fillId="0" borderId="6" xfId="551" applyNumberFormat="1" applyFont="1" applyBorder="1" applyAlignment="1">
      <alignment horizontal="left" vertical="top" wrapText="1"/>
    </xf>
    <xf numFmtId="0" fontId="28" fillId="0" borderId="6" xfId="0" applyFont="1" applyBorder="1" applyAlignment="1" applyProtection="1">
      <alignment horizontal="left" vertical="top" wrapText="1"/>
      <protection hidden="1"/>
    </xf>
    <xf numFmtId="0" fontId="28" fillId="0" borderId="6" xfId="551" applyFont="1" applyBorder="1" applyAlignment="1">
      <alignment horizontal="right" vertical="top"/>
    </xf>
    <xf numFmtId="3" fontId="28" fillId="0" borderId="6" xfId="551" applyNumberFormat="1" applyFont="1" applyBorder="1" applyAlignment="1">
      <alignment horizontal="right" vertical="top"/>
    </xf>
    <xf numFmtId="0" fontId="28" fillId="0" borderId="21" xfId="0" applyFont="1" applyBorder="1" applyAlignment="1" applyProtection="1">
      <alignment horizontal="left" vertical="top" wrapText="1"/>
      <protection hidden="1"/>
    </xf>
    <xf numFmtId="0" fontId="28" fillId="0" borderId="5" xfId="551" applyFont="1" applyBorder="1" applyAlignment="1">
      <alignment horizontal="right" vertical="top"/>
    </xf>
    <xf numFmtId="3" fontId="28" fillId="0" borderId="5" xfId="551" applyNumberFormat="1" applyFont="1" applyBorder="1" applyAlignment="1">
      <alignment horizontal="right" vertical="top"/>
    </xf>
    <xf numFmtId="3" fontId="28" fillId="0" borderId="5" xfId="551" applyNumberFormat="1" applyFont="1" applyBorder="1" applyAlignment="1">
      <alignment horizontal="right" vertical="top" wrapText="1"/>
    </xf>
    <xf numFmtId="49" fontId="29" fillId="22" borderId="5" xfId="551" applyNumberFormat="1" applyFont="1" applyFill="1" applyBorder="1" applyAlignment="1">
      <alignment horizontal="left" vertical="top" wrapText="1"/>
    </xf>
    <xf numFmtId="0" fontId="29" fillId="22" borderId="5" xfId="551" applyFont="1" applyFill="1" applyBorder="1" applyAlignment="1">
      <alignment horizontal="left" vertical="top" wrapText="1"/>
    </xf>
    <xf numFmtId="0" fontId="29" fillId="22" borderId="5" xfId="551" applyFont="1" applyFill="1" applyBorder="1" applyAlignment="1">
      <alignment horizontal="right" vertical="top"/>
    </xf>
    <xf numFmtId="3" fontId="66" fillId="22" borderId="5" xfId="551" applyNumberFormat="1" applyFont="1" applyFill="1" applyBorder="1" applyAlignment="1">
      <alignment horizontal="right" vertical="top"/>
    </xf>
    <xf numFmtId="4" fontId="28" fillId="22" borderId="5" xfId="551" applyNumberFormat="1" applyFont="1" applyFill="1" applyBorder="1" applyAlignment="1">
      <alignment horizontal="right" vertical="top"/>
    </xf>
    <xf numFmtId="4" fontId="29" fillId="22" borderId="5" xfId="551" applyNumberFormat="1" applyFont="1" applyFill="1" applyBorder="1" applyAlignment="1">
      <alignment horizontal="right" vertical="top"/>
    </xf>
    <xf numFmtId="49" fontId="29" fillId="0" borderId="5" xfId="551" applyNumberFormat="1" applyFont="1" applyBorder="1" applyAlignment="1">
      <alignment horizontal="left" vertical="top" wrapText="1"/>
    </xf>
    <xf numFmtId="0" fontId="29" fillId="0" borderId="5" xfId="551" applyFont="1" applyBorder="1" applyAlignment="1">
      <alignment horizontal="right" vertical="top" wrapText="1"/>
    </xf>
    <xf numFmtId="4" fontId="29" fillId="0" borderId="5" xfId="551" applyNumberFormat="1" applyFont="1" applyBorder="1" applyAlignment="1">
      <alignment horizontal="right" vertical="top"/>
    </xf>
    <xf numFmtId="49" fontId="29" fillId="12" borderId="5" xfId="551" applyNumberFormat="1" applyFont="1" applyFill="1" applyBorder="1" applyAlignment="1">
      <alignment horizontal="left" vertical="top" wrapText="1"/>
    </xf>
    <xf numFmtId="0" fontId="29" fillId="12" borderId="0" xfId="551" applyFont="1" applyFill="1" applyAlignment="1">
      <alignment vertical="top" wrapText="1"/>
    </xf>
    <xf numFmtId="0" fontId="38" fillId="0" borderId="5" xfId="0" applyFont="1" applyBorder="1" applyAlignment="1" applyProtection="1">
      <alignment horizontal="left" vertical="top" wrapText="1"/>
      <protection hidden="1"/>
    </xf>
    <xf numFmtId="0" fontId="28" fillId="23" borderId="0" xfId="551" applyFont="1" applyFill="1" applyAlignment="1">
      <alignment vertical="top" wrapText="1"/>
    </xf>
    <xf numFmtId="49" fontId="29" fillId="0" borderId="5" xfId="0" applyNumberFormat="1" applyFont="1" applyBorder="1" applyAlignment="1" applyProtection="1">
      <alignment horizontal="left" vertical="top" wrapText="1"/>
      <protection hidden="1"/>
    </xf>
    <xf numFmtId="0" fontId="28" fillId="23" borderId="0" xfId="551" applyFont="1" applyFill="1" applyAlignment="1">
      <alignment vertical="top"/>
    </xf>
    <xf numFmtId="0" fontId="31" fillId="0" borderId="5" xfId="551" applyFont="1" applyBorder="1" applyAlignment="1">
      <alignment horizontal="left" vertical="top" wrapText="1"/>
    </xf>
    <xf numFmtId="3" fontId="66" fillId="0" borderId="5" xfId="551" applyNumberFormat="1" applyFont="1" applyBorder="1" applyAlignment="1">
      <alignment horizontal="right" vertical="top"/>
    </xf>
    <xf numFmtId="49" fontId="28" fillId="0" borderId="5" xfId="551" applyNumberFormat="1" applyFont="1" applyBorder="1" applyAlignment="1">
      <alignment horizontal="left" vertical="top" wrapText="1"/>
    </xf>
    <xf numFmtId="0" fontId="28" fillId="0" borderId="5" xfId="551" applyFont="1" applyBorder="1" applyAlignment="1">
      <alignment horizontal="right"/>
    </xf>
    <xf numFmtId="3" fontId="28" fillId="0" borderId="5" xfId="551" applyNumberFormat="1" applyFont="1" applyBorder="1" applyAlignment="1">
      <alignment horizontal="right"/>
    </xf>
    <xf numFmtId="4" fontId="28" fillId="0" borderId="5" xfId="551" applyNumberFormat="1" applyFont="1" applyBorder="1" applyAlignment="1">
      <alignment horizontal="right"/>
    </xf>
    <xf numFmtId="49" fontId="28" fillId="0" borderId="5" xfId="0" applyNumberFormat="1" applyFont="1" applyBorder="1" applyAlignment="1" applyProtection="1">
      <alignment horizontal="left" vertical="top" wrapText="1"/>
      <protection hidden="1"/>
    </xf>
    <xf numFmtId="0" fontId="29" fillId="0" borderId="5" xfId="551" applyFont="1" applyBorder="1" applyAlignment="1">
      <alignment horizontal="right" vertical="top"/>
    </xf>
    <xf numFmtId="49" fontId="90" fillId="0" borderId="5" xfId="0" applyNumberFormat="1" applyFont="1" applyBorder="1" applyAlignment="1" applyProtection="1">
      <alignment horizontal="left" vertical="top" wrapText="1"/>
      <protection hidden="1"/>
    </xf>
    <xf numFmtId="49" fontId="91" fillId="0" borderId="5" xfId="0" applyNumberFormat="1" applyFont="1" applyBorder="1" applyAlignment="1" applyProtection="1">
      <alignment horizontal="left" vertical="top" wrapText="1"/>
      <protection hidden="1"/>
    </xf>
    <xf numFmtId="49" fontId="83" fillId="0" borderId="5" xfId="0" applyNumberFormat="1" applyFont="1" applyBorder="1" applyAlignment="1" applyProtection="1">
      <alignment horizontal="left" vertical="top" wrapText="1"/>
      <protection hidden="1"/>
    </xf>
    <xf numFmtId="0" fontId="66" fillId="0" borderId="0" xfId="551" applyFont="1" applyAlignment="1">
      <alignment vertical="top"/>
    </xf>
    <xf numFmtId="0" fontId="65" fillId="23" borderId="0" xfId="551" applyFont="1" applyFill="1" applyAlignment="1">
      <alignment vertical="top"/>
    </xf>
    <xf numFmtId="0" fontId="29" fillId="0" borderId="5" xfId="551" applyFont="1" applyBorder="1" applyAlignment="1">
      <alignment horizontal="left" vertical="top"/>
    </xf>
    <xf numFmtId="0" fontId="28" fillId="0" borderId="5" xfId="554" applyFont="1" applyBorder="1" applyAlignment="1">
      <alignment horizontal="right" vertical="top" wrapText="1"/>
    </xf>
    <xf numFmtId="0" fontId="30" fillId="0" borderId="5" xfId="551" applyFont="1" applyBorder="1" applyAlignment="1">
      <alignment horizontal="left" vertical="top" wrapText="1"/>
    </xf>
    <xf numFmtId="0" fontId="94" fillId="0" borderId="5" xfId="0" applyFont="1" applyBorder="1" applyAlignment="1">
      <alignment horizontal="left" vertical="top" wrapText="1"/>
    </xf>
    <xf numFmtId="0" fontId="30" fillId="0" borderId="5" xfId="551" applyFont="1" applyBorder="1" applyAlignment="1">
      <alignment horizontal="right" vertical="top"/>
    </xf>
    <xf numFmtId="4" fontId="30" fillId="0" borderId="5" xfId="551" applyNumberFormat="1" applyFont="1" applyBorder="1" applyAlignment="1">
      <alignment horizontal="right" vertical="top"/>
    </xf>
    <xf numFmtId="3" fontId="66" fillId="0" borderId="0" xfId="551" applyNumberFormat="1" applyFont="1" applyAlignment="1">
      <alignment horizontal="right" vertical="top"/>
    </xf>
    <xf numFmtId="4" fontId="28" fillId="0" borderId="0" xfId="551" applyNumberFormat="1" applyFont="1" applyAlignment="1">
      <alignment horizontal="right" vertical="top"/>
    </xf>
    <xf numFmtId="4" fontId="30" fillId="0" borderId="0" xfId="551" applyNumberFormat="1" applyFont="1" applyAlignment="1">
      <alignment horizontal="right" vertical="top"/>
    </xf>
    <xf numFmtId="0" fontId="28" fillId="0" borderId="0" xfId="551" applyFont="1" applyAlignment="1">
      <alignment horizontal="left" vertical="top"/>
    </xf>
    <xf numFmtId="0" fontId="65" fillId="0" borderId="0" xfId="551" applyFont="1" applyAlignment="1">
      <alignment horizontal="right" vertical="top"/>
    </xf>
    <xf numFmtId="0" fontId="32" fillId="0" borderId="0" xfId="0" applyFont="1"/>
    <xf numFmtId="0" fontId="0" fillId="23" borderId="0" xfId="0" applyFill="1"/>
    <xf numFmtId="0" fontId="95" fillId="0" borderId="0" xfId="0" applyFont="1"/>
    <xf numFmtId="0" fontId="96" fillId="0" borderId="5" xfId="0" applyFont="1" applyBorder="1" applyAlignment="1">
      <alignment horizontal="left" vertical="top" wrapText="1"/>
    </xf>
    <xf numFmtId="0" fontId="95" fillId="23" borderId="0" xfId="0" applyFont="1" applyFill="1"/>
    <xf numFmtId="0" fontId="29" fillId="0" borderId="5" xfId="554" applyFont="1" applyBorder="1" applyAlignment="1">
      <alignment horizontal="right" vertical="top" wrapText="1"/>
    </xf>
    <xf numFmtId="3" fontId="67" fillId="0" borderId="5" xfId="551" applyNumberFormat="1" applyFont="1" applyBorder="1" applyAlignment="1">
      <alignment horizontal="right" vertical="top"/>
    </xf>
    <xf numFmtId="0" fontId="29" fillId="23" borderId="0" xfId="551" applyFont="1" applyFill="1" applyAlignment="1">
      <alignment vertical="top"/>
    </xf>
    <xf numFmtId="49" fontId="93" fillId="0" borderId="5" xfId="0" applyNumberFormat="1" applyFont="1" applyBorder="1" applyAlignment="1" applyProtection="1">
      <alignment horizontal="left" vertical="top" wrapText="1"/>
      <protection hidden="1"/>
    </xf>
    <xf numFmtId="49" fontId="28" fillId="0" borderId="5" xfId="0" applyNumberFormat="1" applyFont="1" applyBorder="1" applyAlignment="1" applyProtection="1">
      <alignment horizontal="right" vertical="top" wrapText="1"/>
      <protection hidden="1"/>
    </xf>
    <xf numFmtId="0" fontId="97" fillId="0" borderId="5" xfId="0" applyFont="1" applyBorder="1" applyAlignment="1">
      <alignment horizontal="left" vertical="top" wrapText="1"/>
    </xf>
    <xf numFmtId="49" fontId="29" fillId="0" borderId="0" xfId="551" applyNumberFormat="1" applyFont="1" applyAlignment="1">
      <alignment horizontal="left" vertical="top" wrapText="1"/>
    </xf>
    <xf numFmtId="49" fontId="28" fillId="0" borderId="5" xfId="0" applyNumberFormat="1" applyFont="1" applyBorder="1" applyAlignment="1">
      <alignment horizontal="left" vertical="top" wrapText="1"/>
    </xf>
    <xf numFmtId="0" fontId="98" fillId="0" borderId="5" xfId="0" applyFont="1" applyBorder="1" applyAlignment="1">
      <alignment horizontal="left" vertical="top" wrapText="1"/>
    </xf>
    <xf numFmtId="0" fontId="66" fillId="0" borderId="5" xfId="551" applyFont="1" applyBorder="1" applyAlignment="1">
      <alignment vertical="top"/>
    </xf>
    <xf numFmtId="0" fontId="28" fillId="0" borderId="5" xfId="551" applyFont="1" applyBorder="1" applyAlignment="1">
      <alignment vertical="top"/>
    </xf>
    <xf numFmtId="0" fontId="28" fillId="0" borderId="0" xfId="551" applyFont="1" applyAlignment="1">
      <alignment horizontal="right" vertical="top"/>
    </xf>
    <xf numFmtId="49" fontId="84" fillId="0" borderId="5" xfId="0" applyNumberFormat="1" applyFont="1" applyBorder="1" applyAlignment="1" applyProtection="1">
      <alignment horizontal="left" vertical="top" wrapText="1"/>
      <protection hidden="1"/>
    </xf>
    <xf numFmtId="49" fontId="29" fillId="0" borderId="0" xfId="0" applyNumberFormat="1" applyFont="1" applyAlignment="1" applyProtection="1">
      <alignment horizontal="left" vertical="top" wrapText="1"/>
      <protection hidden="1"/>
    </xf>
    <xf numFmtId="3" fontId="66" fillId="0" borderId="5" xfId="551" applyNumberFormat="1" applyFont="1" applyBorder="1" applyAlignment="1">
      <alignment vertical="top"/>
    </xf>
    <xf numFmtId="0" fontId="38" fillId="0" borderId="0" xfId="0" applyFont="1" applyAlignment="1" applyProtection="1">
      <alignment horizontal="left" vertical="top" wrapText="1"/>
      <protection hidden="1"/>
    </xf>
    <xf numFmtId="0" fontId="29" fillId="12" borderId="5" xfId="551" applyFont="1" applyFill="1" applyBorder="1" applyAlignment="1">
      <alignment horizontal="right" wrapText="1"/>
    </xf>
    <xf numFmtId="3" fontId="66" fillId="12" borderId="5" xfId="551" applyNumberFormat="1" applyFont="1" applyFill="1" applyBorder="1" applyAlignment="1">
      <alignment horizontal="right" wrapText="1"/>
    </xf>
    <xf numFmtId="4" fontId="28" fillId="12" borderId="5" xfId="551" applyNumberFormat="1" applyFont="1" applyFill="1" applyBorder="1" applyAlignment="1">
      <alignment horizontal="right" wrapText="1"/>
    </xf>
    <xf numFmtId="4" fontId="28" fillId="12" borderId="5" xfId="551" applyNumberFormat="1" applyFont="1" applyFill="1" applyBorder="1" applyAlignment="1">
      <alignment horizontal="right"/>
    </xf>
    <xf numFmtId="3" fontId="66" fillId="0" borderId="5" xfId="551" applyNumberFormat="1" applyFont="1" applyBorder="1" applyAlignment="1">
      <alignment horizontal="right"/>
    </xf>
    <xf numFmtId="0" fontId="28" fillId="0" borderId="5" xfId="0" applyFont="1" applyBorder="1" applyAlignment="1" applyProtection="1">
      <alignment horizontal="left" vertical="top" wrapText="1"/>
      <protection locked="0"/>
    </xf>
    <xf numFmtId="0" fontId="30" fillId="0" borderId="5" xfId="551" applyFont="1" applyBorder="1" applyAlignment="1">
      <alignment horizontal="right"/>
    </xf>
    <xf numFmtId="4" fontId="30" fillId="0" borderId="5" xfId="551" applyNumberFormat="1" applyFont="1" applyBorder="1" applyAlignment="1">
      <alignment horizontal="right"/>
    </xf>
    <xf numFmtId="0" fontId="30" fillId="23" borderId="0" xfId="551" applyFont="1" applyFill="1" applyAlignment="1">
      <alignment vertical="top"/>
    </xf>
    <xf numFmtId="0" fontId="28" fillId="0" borderId="5" xfId="0" quotePrefix="1" applyFont="1" applyBorder="1" applyAlignment="1" applyProtection="1">
      <alignment horizontal="left" vertical="top" wrapText="1"/>
      <protection locked="0"/>
    </xf>
    <xf numFmtId="0" fontId="30" fillId="0" borderId="0" xfId="551" applyFont="1" applyAlignment="1">
      <alignment vertical="top"/>
    </xf>
    <xf numFmtId="0" fontId="29" fillId="22" borderId="5" xfId="551" applyFont="1" applyFill="1" applyBorder="1" applyAlignment="1">
      <alignment horizontal="right"/>
    </xf>
    <xf numFmtId="3" fontId="66" fillId="22" borderId="5" xfId="551" applyNumberFormat="1" applyFont="1" applyFill="1" applyBorder="1" applyAlignment="1">
      <alignment horizontal="right"/>
    </xf>
    <xf numFmtId="4" fontId="28" fillId="22" borderId="5" xfId="551" applyNumberFormat="1" applyFont="1" applyFill="1" applyBorder="1" applyAlignment="1">
      <alignment horizontal="right"/>
    </xf>
    <xf numFmtId="4" fontId="29" fillId="22" borderId="5" xfId="551" applyNumberFormat="1" applyFont="1" applyFill="1" applyBorder="1" applyAlignment="1">
      <alignment horizontal="right"/>
    </xf>
    <xf numFmtId="0" fontId="29" fillId="0" borderId="5" xfId="551" applyFont="1" applyBorder="1" applyAlignment="1">
      <alignment horizontal="right"/>
    </xf>
    <xf numFmtId="4" fontId="29" fillId="0" borderId="5" xfId="551" applyNumberFormat="1" applyFont="1" applyBorder="1" applyAlignment="1">
      <alignment horizontal="right"/>
    </xf>
    <xf numFmtId="0" fontId="28" fillId="22" borderId="5" xfId="551" applyFont="1" applyFill="1" applyBorder="1" applyAlignment="1">
      <alignment horizontal="right" vertical="center"/>
    </xf>
    <xf numFmtId="0" fontId="29" fillId="22" borderId="5" xfId="551" applyFont="1" applyFill="1" applyBorder="1" applyAlignment="1">
      <alignment horizontal="left" vertical="top"/>
    </xf>
    <xf numFmtId="3" fontId="66" fillId="22" borderId="5" xfId="551" applyNumberFormat="1" applyFont="1" applyFill="1" applyBorder="1" applyAlignment="1">
      <alignment horizontal="right" vertical="center"/>
    </xf>
    <xf numFmtId="4" fontId="28" fillId="22" borderId="5" xfId="551" applyNumberFormat="1" applyFont="1" applyFill="1" applyBorder="1" applyAlignment="1">
      <alignment horizontal="right" vertical="center"/>
    </xf>
    <xf numFmtId="49" fontId="29" fillId="0" borderId="5" xfId="551" applyNumberFormat="1" applyFont="1" applyBorder="1" applyAlignment="1">
      <alignment horizontal="left" vertical="center" wrapText="1"/>
    </xf>
    <xf numFmtId="0" fontId="28" fillId="0" borderId="5" xfId="551" applyFont="1" applyBorder="1" applyAlignment="1">
      <alignment horizontal="left" vertical="top"/>
    </xf>
    <xf numFmtId="0" fontId="28" fillId="0" borderId="5" xfId="551" applyFont="1" applyBorder="1" applyAlignment="1">
      <alignment horizontal="right" vertical="center"/>
    </xf>
    <xf numFmtId="3" fontId="66" fillId="0" borderId="5" xfId="551" applyNumberFormat="1" applyFont="1" applyBorder="1" applyAlignment="1">
      <alignment horizontal="right" vertical="center"/>
    </xf>
    <xf numFmtId="4" fontId="28" fillId="0" borderId="5" xfId="551" applyNumberFormat="1" applyFont="1" applyBorder="1" applyAlignment="1">
      <alignment horizontal="right" vertical="center"/>
    </xf>
    <xf numFmtId="0" fontId="29" fillId="0" borderId="5" xfId="551" applyFont="1" applyBorder="1" applyAlignment="1">
      <alignment horizontal="right" vertical="center"/>
    </xf>
    <xf numFmtId="0" fontId="29" fillId="0" borderId="0" xfId="551" applyFont="1" applyAlignment="1">
      <alignment vertical="top"/>
    </xf>
    <xf numFmtId="0" fontId="29" fillId="0" borderId="5" xfId="551" applyFont="1" applyBorder="1" applyAlignment="1">
      <alignment horizontal="left" vertical="center" wrapText="1"/>
    </xf>
    <xf numFmtId="4" fontId="29" fillId="0" borderId="5" xfId="551" applyNumberFormat="1" applyFont="1" applyBorder="1" applyAlignment="1">
      <alignment horizontal="right" vertical="center"/>
    </xf>
    <xf numFmtId="0" fontId="65" fillId="0" borderId="0" xfId="551" applyFont="1" applyAlignment="1">
      <alignment horizontal="left" vertical="top"/>
    </xf>
    <xf numFmtId="4" fontId="65" fillId="0" borderId="0" xfId="551" applyNumberFormat="1" applyFont="1" applyAlignment="1">
      <alignment horizontal="right" vertical="top"/>
    </xf>
    <xf numFmtId="0" fontId="65" fillId="0" borderId="0" xfId="551" applyFont="1" applyAlignment="1">
      <alignment vertical="top"/>
    </xf>
    <xf numFmtId="0" fontId="85" fillId="0" borderId="7" xfId="0" applyFont="1" applyBorder="1" applyAlignment="1">
      <alignment horizontal="center" vertical="center" wrapText="1"/>
    </xf>
    <xf numFmtId="0" fontId="85" fillId="0" borderId="10" xfId="0" applyFont="1" applyBorder="1" applyAlignment="1">
      <alignment horizontal="center" vertical="center" wrapText="1"/>
    </xf>
    <xf numFmtId="179" fontId="85" fillId="0" borderId="10" xfId="0" applyNumberFormat="1" applyFont="1" applyBorder="1" applyAlignment="1">
      <alignment horizontal="center" vertical="center" wrapText="1"/>
    </xf>
    <xf numFmtId="3" fontId="85" fillId="0" borderId="10" xfId="0" applyNumberFormat="1" applyFont="1" applyBorder="1" applyAlignment="1">
      <alignment horizontal="center" vertical="center" wrapText="1"/>
    </xf>
    <xf numFmtId="0" fontId="85" fillId="14" borderId="0" xfId="0" applyFont="1" applyFill="1" applyAlignment="1">
      <alignment vertical="center"/>
    </xf>
    <xf numFmtId="4" fontId="87" fillId="19" borderId="19" xfId="0" applyNumberFormat="1" applyFont="1" applyFill="1" applyBorder="1"/>
    <xf numFmtId="0" fontId="65" fillId="24" borderId="7" xfId="503" applyFont="1" applyFill="1" applyBorder="1" applyAlignment="1">
      <alignment horizontal="left" vertical="top" wrapText="1"/>
    </xf>
    <xf numFmtId="2" fontId="65" fillId="24" borderId="7" xfId="503" applyNumberFormat="1" applyFont="1" applyFill="1" applyBorder="1" applyAlignment="1">
      <alignment horizontal="center" vertical="top" wrapText="1"/>
    </xf>
    <xf numFmtId="4" fontId="65" fillId="24" borderId="7" xfId="503" applyNumberFormat="1" applyFont="1" applyFill="1" applyBorder="1" applyAlignment="1">
      <alignment horizontal="center" vertical="top" wrapText="1"/>
    </xf>
    <xf numFmtId="4" fontId="28" fillId="24" borderId="7" xfId="503" applyNumberFormat="1" applyFont="1" applyFill="1" applyBorder="1" applyAlignment="1" applyProtection="1">
      <alignment horizontal="center" vertical="top" wrapText="1"/>
      <protection locked="0"/>
    </xf>
    <xf numFmtId="4" fontId="65" fillId="24" borderId="7" xfId="503" applyNumberFormat="1" applyFont="1" applyFill="1" applyBorder="1" applyAlignment="1">
      <alignment vertical="top" wrapText="1"/>
    </xf>
    <xf numFmtId="0" fontId="28" fillId="0" borderId="9" xfId="503" applyFont="1" applyBorder="1" applyAlignment="1">
      <alignment horizontal="left" vertical="top" wrapText="1"/>
    </xf>
    <xf numFmtId="0" fontId="65" fillId="0" borderId="9" xfId="503" applyFont="1" applyBorder="1" applyAlignment="1">
      <alignment horizontal="left" vertical="top" wrapText="1"/>
    </xf>
    <xf numFmtId="2" fontId="65" fillId="0" borderId="9" xfId="503" applyNumberFormat="1" applyFont="1" applyBorder="1" applyAlignment="1">
      <alignment horizontal="center" vertical="top" wrapText="1"/>
    </xf>
    <xf numFmtId="4" fontId="65" fillId="0" borderId="9" xfId="503" applyNumberFormat="1" applyFont="1" applyBorder="1" applyAlignment="1">
      <alignment horizontal="right" vertical="top" wrapText="1"/>
    </xf>
    <xf numFmtId="4" fontId="101" fillId="0" borderId="9" xfId="503" applyNumberFormat="1" applyFont="1" applyBorder="1" applyAlignment="1" applyProtection="1">
      <alignment horizontal="right" vertical="top" wrapText="1"/>
      <protection locked="0"/>
    </xf>
    <xf numFmtId="4" fontId="65" fillId="0" borderId="9" xfId="503" applyNumberFormat="1" applyFont="1" applyBorder="1" applyAlignment="1">
      <alignment vertical="top" wrapText="1"/>
    </xf>
    <xf numFmtId="0" fontId="29" fillId="0" borderId="9" xfId="503" applyFont="1" applyBorder="1" applyAlignment="1">
      <alignment horizontal="left" vertical="top" wrapText="1"/>
    </xf>
    <xf numFmtId="0" fontId="102" fillId="0" borderId="9" xfId="503" applyFont="1" applyBorder="1" applyAlignment="1">
      <alignment horizontal="left" vertical="top" wrapText="1"/>
    </xf>
    <xf numFmtId="2" fontId="102" fillId="0" borderId="9" xfId="503" applyNumberFormat="1" applyFont="1" applyBorder="1" applyAlignment="1">
      <alignment horizontal="center" vertical="top" wrapText="1"/>
    </xf>
    <xf numFmtId="4" fontId="102" fillId="0" borderId="9" xfId="503" applyNumberFormat="1" applyFont="1" applyBorder="1" applyAlignment="1">
      <alignment horizontal="right" vertical="top" wrapText="1"/>
    </xf>
    <xf numFmtId="4" fontId="103" fillId="0" borderId="9" xfId="503" applyNumberFormat="1" applyFont="1" applyBorder="1" applyAlignment="1" applyProtection="1">
      <alignment horizontal="right" vertical="top" wrapText="1"/>
      <protection locked="0"/>
    </xf>
    <xf numFmtId="4" fontId="102" fillId="0" borderId="9" xfId="503" applyNumberFormat="1" applyFont="1" applyBorder="1" applyAlignment="1">
      <alignment vertical="top" wrapText="1"/>
    </xf>
    <xf numFmtId="0" fontId="29" fillId="13" borderId="9" xfId="503" applyFont="1" applyFill="1" applyBorder="1" applyAlignment="1">
      <alignment horizontal="left" vertical="top" wrapText="1"/>
    </xf>
    <xf numFmtId="0" fontId="102" fillId="13" borderId="9" xfId="503" applyFont="1" applyFill="1" applyBorder="1" applyAlignment="1">
      <alignment horizontal="left" vertical="top" wrapText="1"/>
    </xf>
    <xf numFmtId="2" fontId="102" fillId="13" borderId="9" xfId="503" applyNumberFormat="1" applyFont="1" applyFill="1" applyBorder="1" applyAlignment="1">
      <alignment horizontal="center" vertical="top" wrapText="1"/>
    </xf>
    <xf numFmtId="4" fontId="102" fillId="13" borderId="9" xfId="503" applyNumberFormat="1" applyFont="1" applyFill="1" applyBorder="1" applyAlignment="1">
      <alignment horizontal="right" vertical="top" wrapText="1"/>
    </xf>
    <xf numFmtId="4" fontId="103" fillId="13" borderId="9" xfId="503" applyNumberFormat="1" applyFont="1" applyFill="1" applyBorder="1" applyAlignment="1" applyProtection="1">
      <alignment horizontal="right" vertical="top" wrapText="1"/>
      <protection locked="0"/>
    </xf>
    <xf numFmtId="4" fontId="102" fillId="13" borderId="9" xfId="503" applyNumberFormat="1" applyFont="1" applyFill="1" applyBorder="1" applyAlignment="1">
      <alignment vertical="top" wrapText="1"/>
    </xf>
    <xf numFmtId="0" fontId="28" fillId="13" borderId="9" xfId="503" applyFont="1" applyFill="1" applyBorder="1" applyAlignment="1">
      <alignment horizontal="left" vertical="top" wrapText="1"/>
    </xf>
    <xf numFmtId="0" fontId="65" fillId="13" borderId="9" xfId="503" applyFont="1" applyFill="1" applyBorder="1" applyAlignment="1">
      <alignment horizontal="left" vertical="top" wrapText="1"/>
    </xf>
    <xf numFmtId="2" fontId="65" fillId="13" borderId="9" xfId="503" applyNumberFormat="1" applyFont="1" applyFill="1" applyBorder="1" applyAlignment="1">
      <alignment horizontal="center" vertical="top" wrapText="1"/>
    </xf>
    <xf numFmtId="4" fontId="65" fillId="13" borderId="9" xfId="503" applyNumberFormat="1" applyFont="1" applyFill="1" applyBorder="1" applyAlignment="1">
      <alignment horizontal="right" vertical="top" wrapText="1"/>
    </xf>
    <xf numFmtId="4" fontId="101" fillId="13" borderId="9" xfId="503" applyNumberFormat="1" applyFont="1" applyFill="1" applyBorder="1" applyAlignment="1" applyProtection="1">
      <alignment horizontal="right" vertical="top" wrapText="1"/>
      <protection locked="0"/>
    </xf>
    <xf numFmtId="4" fontId="65" fillId="13" borderId="9" xfId="503" applyNumberFormat="1" applyFont="1" applyFill="1" applyBorder="1" applyAlignment="1">
      <alignment vertical="top" wrapText="1"/>
    </xf>
    <xf numFmtId="0" fontId="28" fillId="0" borderId="9" xfId="1016" applyFont="1" applyBorder="1" applyAlignment="1">
      <alignment horizontal="left" vertical="top" wrapText="1"/>
    </xf>
    <xf numFmtId="0" fontId="65" fillId="0" borderId="9" xfId="1016" applyFont="1" applyBorder="1" applyAlignment="1">
      <alignment horizontal="left" vertical="top" wrapText="1"/>
    </xf>
    <xf numFmtId="2" fontId="65" fillId="0" borderId="9" xfId="1016" applyNumberFormat="1" applyFont="1" applyBorder="1" applyAlignment="1">
      <alignment horizontal="left" vertical="top" wrapText="1"/>
    </xf>
    <xf numFmtId="4" fontId="65" fillId="0" borderId="9" xfId="1016" applyNumberFormat="1" applyFont="1" applyBorder="1" applyAlignment="1">
      <alignment horizontal="right" vertical="top" wrapText="1"/>
    </xf>
    <xf numFmtId="4" fontId="101" fillId="0" borderId="9" xfId="1016" applyNumberFormat="1" applyFont="1" applyBorder="1" applyAlignment="1" applyProtection="1">
      <alignment horizontal="right" vertical="top" wrapText="1"/>
      <protection locked="0"/>
    </xf>
    <xf numFmtId="4" fontId="65" fillId="0" borderId="9" xfId="1016" applyNumberFormat="1" applyFont="1" applyBorder="1" applyAlignment="1">
      <alignment vertical="top" wrapText="1"/>
    </xf>
    <xf numFmtId="2" fontId="65" fillId="0" borderId="9" xfId="503" applyNumberFormat="1" applyFont="1" applyBorder="1" applyAlignment="1">
      <alignment horizontal="left" vertical="top" wrapText="1"/>
    </xf>
    <xf numFmtId="0" fontId="28" fillId="12" borderId="9" xfId="503" applyFont="1" applyFill="1" applyBorder="1" applyAlignment="1">
      <alignment horizontal="left" vertical="top" wrapText="1"/>
    </xf>
    <xf numFmtId="0" fontId="65" fillId="12" borderId="9" xfId="503" applyFont="1" applyFill="1" applyBorder="1" applyAlignment="1">
      <alignment horizontal="left" vertical="top" wrapText="1"/>
    </xf>
    <xf numFmtId="2" fontId="65" fillId="12" borderId="9" xfId="503" applyNumberFormat="1" applyFont="1" applyFill="1" applyBorder="1" applyAlignment="1">
      <alignment horizontal="left" vertical="top" wrapText="1"/>
    </xf>
    <xf numFmtId="4" fontId="65" fillId="12" borderId="9" xfId="503" applyNumberFormat="1" applyFont="1" applyFill="1" applyBorder="1" applyAlignment="1">
      <alignment horizontal="right" vertical="top" wrapText="1"/>
    </xf>
    <xf numFmtId="4" fontId="101" fillId="12" borderId="9" xfId="503" applyNumberFormat="1" applyFont="1" applyFill="1" applyBorder="1" applyAlignment="1" applyProtection="1">
      <alignment horizontal="right" vertical="top" wrapText="1"/>
      <protection locked="0"/>
    </xf>
    <xf numFmtId="4" fontId="65" fillId="12" borderId="9" xfId="503" applyNumberFormat="1" applyFont="1" applyFill="1" applyBorder="1" applyAlignment="1">
      <alignment vertical="top" wrapText="1"/>
    </xf>
    <xf numFmtId="0" fontId="104" fillId="0" borderId="9" xfId="503" applyFont="1" applyBorder="1" applyAlignment="1">
      <alignment horizontal="justify" vertical="top" wrapText="1"/>
    </xf>
    <xf numFmtId="0" fontId="65" fillId="0" borderId="9" xfId="503" applyFont="1" applyBorder="1" applyAlignment="1">
      <alignment horizontal="justify" vertical="top" wrapText="1"/>
    </xf>
    <xf numFmtId="2" fontId="65" fillId="0" borderId="9" xfId="503" applyNumberFormat="1" applyFont="1" applyBorder="1" applyAlignment="1">
      <alignment horizontal="left" wrapText="1"/>
    </xf>
    <xf numFmtId="4" fontId="65" fillId="0" borderId="9" xfId="503" applyNumberFormat="1" applyFont="1" applyBorder="1" applyAlignment="1">
      <alignment horizontal="right" wrapText="1"/>
    </xf>
    <xf numFmtId="4" fontId="65" fillId="0" borderId="9" xfId="503" applyNumberFormat="1" applyFont="1" applyBorder="1" applyAlignment="1">
      <alignment wrapText="1"/>
    </xf>
    <xf numFmtId="4" fontId="102" fillId="0" borderId="9" xfId="503" applyNumberFormat="1" applyFont="1" applyFill="1" applyBorder="1" applyAlignment="1">
      <alignment vertical="top" wrapText="1"/>
    </xf>
    <xf numFmtId="0" fontId="66" fillId="0" borderId="9" xfId="503" applyFont="1" applyBorder="1" applyAlignment="1">
      <alignment horizontal="left" vertical="top" wrapText="1"/>
    </xf>
    <xf numFmtId="2" fontId="65" fillId="12" borderId="9" xfId="503" applyNumberFormat="1" applyFont="1" applyFill="1" applyBorder="1" applyAlignment="1">
      <alignment horizontal="center" vertical="top" wrapText="1"/>
    </xf>
    <xf numFmtId="0" fontId="104" fillId="0" borderId="9" xfId="503" applyFont="1" applyBorder="1" applyAlignment="1">
      <alignment horizontal="left" vertical="top" wrapText="1"/>
    </xf>
    <xf numFmtId="0" fontId="65" fillId="0" borderId="9" xfId="503" applyFont="1" applyFill="1" applyBorder="1" applyAlignment="1">
      <alignment horizontal="left" vertical="top" wrapText="1"/>
    </xf>
    <xf numFmtId="2" fontId="66" fillId="0" borderId="9" xfId="503" applyNumberFormat="1" applyFont="1" applyBorder="1" applyAlignment="1">
      <alignment horizontal="center" vertical="top" wrapText="1"/>
    </xf>
    <xf numFmtId="0" fontId="105" fillId="0" borderId="9" xfId="503" applyFont="1" applyBorder="1" applyAlignment="1">
      <alignment horizontal="left" vertical="top" wrapText="1"/>
    </xf>
    <xf numFmtId="2" fontId="105" fillId="0" borderId="9" xfId="503" applyNumberFormat="1" applyFont="1" applyBorder="1" applyAlignment="1">
      <alignment horizontal="center" vertical="top" wrapText="1"/>
    </xf>
    <xf numFmtId="4" fontId="105" fillId="0" borderId="9" xfId="503" applyNumberFormat="1" applyFont="1" applyBorder="1" applyAlignment="1">
      <alignment horizontal="right" vertical="top" wrapText="1"/>
    </xf>
    <xf numFmtId="4" fontId="105" fillId="0" borderId="9" xfId="503" applyNumberFormat="1" applyFont="1" applyBorder="1" applyAlignment="1">
      <alignment vertical="top" wrapText="1"/>
    </xf>
    <xf numFmtId="0" fontId="28" fillId="0" borderId="9" xfId="0" applyFont="1" applyBorder="1" applyAlignment="1">
      <alignment horizontal="right" vertical="top" wrapText="1"/>
    </xf>
    <xf numFmtId="0" fontId="38" fillId="0" borderId="9" xfId="503" applyFont="1" applyBorder="1" applyAlignment="1">
      <alignment horizontal="left" vertical="top" wrapText="1"/>
    </xf>
    <xf numFmtId="4" fontId="66" fillId="0" borderId="9" xfId="503" applyNumberFormat="1" applyFont="1" applyBorder="1" applyAlignment="1">
      <alignment horizontal="right" vertical="top" wrapText="1"/>
    </xf>
    <xf numFmtId="0" fontId="105" fillId="0" borderId="9" xfId="503" quotePrefix="1" applyFont="1" applyBorder="1" applyAlignment="1">
      <alignment horizontal="left" vertical="top" wrapText="1"/>
    </xf>
    <xf numFmtId="0" fontId="28" fillId="12" borderId="21" xfId="503" applyFont="1" applyFill="1" applyBorder="1" applyAlignment="1">
      <alignment horizontal="left" vertical="top" wrapText="1"/>
    </xf>
    <xf numFmtId="0" fontId="65" fillId="12" borderId="21" xfId="503" applyFont="1" applyFill="1" applyBorder="1" applyAlignment="1">
      <alignment horizontal="left" vertical="top" wrapText="1"/>
    </xf>
    <xf numFmtId="2" fontId="65" fillId="12" borderId="21" xfId="503" applyNumberFormat="1" applyFont="1" applyFill="1" applyBorder="1" applyAlignment="1">
      <alignment horizontal="center" vertical="top" wrapText="1"/>
    </xf>
    <xf numFmtId="4" fontId="65" fillId="12" borderId="21" xfId="503" applyNumberFormat="1" applyFont="1" applyFill="1" applyBorder="1" applyAlignment="1">
      <alignment horizontal="right" vertical="top" wrapText="1"/>
    </xf>
    <xf numFmtId="4" fontId="101" fillId="12" borderId="21" xfId="503" applyNumberFormat="1" applyFont="1" applyFill="1" applyBorder="1" applyAlignment="1" applyProtection="1">
      <alignment horizontal="right" vertical="top" wrapText="1"/>
      <protection locked="0"/>
    </xf>
    <xf numFmtId="4" fontId="65" fillId="12" borderId="21" xfId="503" applyNumberFormat="1" applyFont="1" applyFill="1" applyBorder="1" applyAlignment="1">
      <alignment vertical="top" wrapText="1"/>
    </xf>
    <xf numFmtId="2" fontId="28" fillId="0" borderId="9" xfId="497" applyNumberFormat="1" applyFont="1" applyBorder="1" applyAlignment="1">
      <alignment horizontal="left" vertical="top" wrapText="1"/>
    </xf>
    <xf numFmtId="2" fontId="29" fillId="0" borderId="9" xfId="497" applyNumberFormat="1" applyFont="1" applyBorder="1" applyAlignment="1">
      <alignment horizontal="left" vertical="top" wrapText="1"/>
    </xf>
    <xf numFmtId="166" fontId="28" fillId="0" borderId="9" xfId="803" applyNumberFormat="1" applyFont="1" applyBorder="1" applyAlignment="1">
      <alignment horizontal="center" vertical="top" wrapText="1"/>
    </xf>
    <xf numFmtId="4" fontId="28" fillId="0" borderId="9" xfId="803" applyNumberFormat="1" applyFont="1" applyBorder="1" applyAlignment="1">
      <alignment horizontal="right" vertical="top" wrapText="1"/>
    </xf>
    <xf numFmtId="4" fontId="101" fillId="0" borderId="9" xfId="497" applyNumberFormat="1" applyFont="1" applyBorder="1" applyAlignment="1" applyProtection="1">
      <alignment horizontal="right" vertical="top" wrapText="1"/>
      <protection locked="0"/>
    </xf>
    <xf numFmtId="4" fontId="29" fillId="0" borderId="9" xfId="497" applyNumberFormat="1" applyFont="1" applyBorder="1" applyAlignment="1">
      <alignment vertical="top" wrapText="1"/>
    </xf>
    <xf numFmtId="2" fontId="102" fillId="0" borderId="9" xfId="503" applyNumberFormat="1" applyFont="1" applyBorder="1" applyAlignment="1">
      <alignment horizontal="center" vertical="top"/>
    </xf>
    <xf numFmtId="4" fontId="28" fillId="0" borderId="9" xfId="503" applyNumberFormat="1" applyFont="1" applyBorder="1" applyAlignment="1" applyProtection="1">
      <alignment horizontal="right" wrapText="1"/>
      <protection locked="0"/>
    </xf>
    <xf numFmtId="4" fontId="28" fillId="0" borderId="9" xfId="503" applyNumberFormat="1" applyFont="1" applyBorder="1" applyAlignment="1" applyProtection="1">
      <alignment horizontal="right" vertical="top" wrapText="1"/>
      <protection locked="0"/>
    </xf>
    <xf numFmtId="4" fontId="29" fillId="0" borderId="9" xfId="503" applyNumberFormat="1" applyFont="1" applyBorder="1" applyAlignment="1" applyProtection="1">
      <alignment horizontal="right" vertical="top" wrapText="1"/>
      <protection locked="0"/>
    </xf>
    <xf numFmtId="4" fontId="28" fillId="12" borderId="9" xfId="503" applyNumberFormat="1" applyFont="1" applyFill="1" applyBorder="1" applyAlignment="1" applyProtection="1">
      <alignment horizontal="right" vertical="top" wrapText="1"/>
      <protection locked="0"/>
    </xf>
    <xf numFmtId="4" fontId="29" fillId="21" borderId="7" xfId="551" applyNumberFormat="1" applyFont="1" applyFill="1" applyBorder="1" applyAlignment="1" applyProtection="1">
      <alignment horizontal="center" vertical="top"/>
      <protection locked="0"/>
    </xf>
    <xf numFmtId="0" fontId="29" fillId="20" borderId="7" xfId="551" applyFont="1" applyFill="1" applyBorder="1" applyAlignment="1">
      <alignment horizontal="center" vertical="top"/>
    </xf>
    <xf numFmtId="4" fontId="29" fillId="20" borderId="7" xfId="551" applyNumberFormat="1" applyFont="1" applyFill="1" applyBorder="1" applyAlignment="1">
      <alignment horizontal="center" vertical="top"/>
    </xf>
    <xf numFmtId="49" fontId="29" fillId="0" borderId="5" xfId="0" applyNumberFormat="1" applyFont="1" applyBorder="1" applyAlignment="1" applyProtection="1">
      <alignment horizontal="right" vertical="top" wrapText="1"/>
      <protection hidden="1"/>
    </xf>
    <xf numFmtId="0" fontId="0" fillId="0" borderId="0" xfId="0" applyAlignment="1">
      <alignment horizontal="center"/>
    </xf>
    <xf numFmtId="181" fontId="0" fillId="0" borderId="0" xfId="0" applyNumberFormat="1" applyFont="1" applyAlignment="1">
      <alignment horizontal="center"/>
    </xf>
    <xf numFmtId="181" fontId="0" fillId="0" borderId="0" xfId="0" applyNumberFormat="1"/>
    <xf numFmtId="2" fontId="0" fillId="0" borderId="0" xfId="0" applyNumberFormat="1"/>
    <xf numFmtId="181" fontId="0" fillId="25" borderId="0" xfId="0" applyNumberFormat="1" applyFill="1"/>
    <xf numFmtId="0" fontId="0" fillId="0" borderId="0" xfId="0" applyAlignment="1">
      <alignment wrapText="1"/>
    </xf>
    <xf numFmtId="0" fontId="28" fillId="0" borderId="9" xfId="551" applyFont="1" applyBorder="1" applyAlignment="1">
      <alignment horizontal="left" vertical="top"/>
    </xf>
    <xf numFmtId="0" fontId="65" fillId="0" borderId="9" xfId="551" applyFont="1" applyBorder="1" applyAlignment="1">
      <alignment horizontal="left" vertical="top"/>
    </xf>
    <xf numFmtId="0" fontId="65" fillId="0" borderId="9" xfId="551" applyFont="1" applyBorder="1" applyAlignment="1">
      <alignment horizontal="right" vertical="top"/>
    </xf>
    <xf numFmtId="3" fontId="66" fillId="0" borderId="9" xfId="551" applyNumberFormat="1" applyFont="1" applyBorder="1" applyAlignment="1">
      <alignment horizontal="right" vertical="top"/>
    </xf>
    <xf numFmtId="4" fontId="28" fillId="0" borderId="9" xfId="551" applyNumberFormat="1" applyFont="1" applyBorder="1" applyAlignment="1">
      <alignment horizontal="right" vertical="top"/>
    </xf>
    <xf numFmtId="4" fontId="65" fillId="0" borderId="9" xfId="551" applyNumberFormat="1" applyFont="1" applyBorder="1" applyAlignment="1">
      <alignment horizontal="right" vertical="top"/>
    </xf>
    <xf numFmtId="0" fontId="0" fillId="0" borderId="9" xfId="0" applyBorder="1" applyAlignment="1">
      <alignment horizontal="center"/>
    </xf>
    <xf numFmtId="0" fontId="0" fillId="0" borderId="9" xfId="0" applyBorder="1"/>
    <xf numFmtId="0" fontId="28" fillId="0" borderId="9" xfId="0" applyFont="1" applyBorder="1" applyAlignment="1">
      <alignment horizontal="center"/>
    </xf>
    <xf numFmtId="0" fontId="28" fillId="0" borderId="9" xfId="0" applyFont="1" applyBorder="1" applyAlignment="1">
      <alignment wrapText="1"/>
    </xf>
    <xf numFmtId="0" fontId="28" fillId="0" borderId="9" xfId="0" applyFont="1" applyBorder="1"/>
    <xf numFmtId="164" fontId="28" fillId="0" borderId="9" xfId="1149" applyFont="1" applyBorder="1"/>
    <xf numFmtId="181" fontId="28" fillId="0" borderId="9" xfId="0" applyNumberFormat="1" applyFont="1" applyBorder="1"/>
    <xf numFmtId="0" fontId="28" fillId="0" borderId="9" xfId="0" applyFont="1" applyBorder="1" applyAlignment="1"/>
    <xf numFmtId="0" fontId="28" fillId="0" borderId="9" xfId="0" applyFont="1" applyBorder="1" applyAlignment="1">
      <alignment vertical="top" wrapText="1"/>
    </xf>
    <xf numFmtId="181" fontId="95" fillId="25" borderId="0" xfId="0" applyNumberFormat="1" applyFont="1" applyFill="1"/>
    <xf numFmtId="0" fontId="29" fillId="0" borderId="0" xfId="0" applyFont="1"/>
    <xf numFmtId="181" fontId="29" fillId="0" borderId="0" xfId="0" applyNumberFormat="1" applyFont="1"/>
    <xf numFmtId="0" fontId="28" fillId="0" borderId="9" xfId="0" applyFont="1" applyBorder="1" applyAlignment="1">
      <alignment horizontal="left" vertical="top"/>
    </xf>
    <xf numFmtId="2" fontId="28" fillId="0" borderId="9" xfId="0" applyNumberFormat="1" applyFont="1" applyBorder="1" applyAlignment="1">
      <alignment horizontal="left" vertical="top" wrapText="1"/>
    </xf>
    <xf numFmtId="2" fontId="29" fillId="18" borderId="9" xfId="0" applyNumberFormat="1" applyFont="1" applyFill="1" applyBorder="1" applyAlignment="1">
      <alignment horizontal="left" vertical="top" wrapText="1"/>
    </xf>
    <xf numFmtId="0" fontId="28" fillId="11" borderId="9" xfId="552" applyFont="1" applyFill="1" applyBorder="1" applyAlignment="1">
      <alignment horizontal="left" vertical="top" wrapText="1"/>
    </xf>
    <xf numFmtId="4" fontId="28" fillId="11" borderId="9" xfId="552" applyNumberFormat="1" applyFont="1" applyFill="1" applyBorder="1" applyAlignment="1">
      <alignment horizontal="left" vertical="top" wrapText="1"/>
    </xf>
    <xf numFmtId="4" fontId="28" fillId="11" borderId="9" xfId="552" applyNumberFormat="1" applyFont="1" applyFill="1" applyBorder="1" applyAlignment="1">
      <alignment horizontal="right" vertical="top" wrapText="1"/>
    </xf>
    <xf numFmtId="10" fontId="29" fillId="11" borderId="9" xfId="552" applyNumberFormat="1" applyFont="1" applyFill="1" applyBorder="1" applyAlignment="1">
      <alignment horizontal="left" vertical="top" wrapText="1"/>
    </xf>
    <xf numFmtId="0" fontId="80" fillId="11" borderId="9" xfId="552" applyFont="1" applyFill="1" applyBorder="1" applyAlignment="1" applyProtection="1">
      <alignment vertical="center" wrapText="1"/>
      <protection locked="0"/>
    </xf>
    <xf numFmtId="181" fontId="0" fillId="0" borderId="0" xfId="0" applyNumberFormat="1" applyAlignment="1">
      <alignment wrapText="1"/>
    </xf>
    <xf numFmtId="0" fontId="65" fillId="0" borderId="0" xfId="551" applyFont="1" applyAlignment="1">
      <alignment vertical="top" wrapText="1"/>
    </xf>
    <xf numFmtId="0" fontId="0" fillId="25" borderId="0" xfId="0" applyFont="1" applyFill="1" applyAlignment="1">
      <alignment wrapText="1"/>
    </xf>
    <xf numFmtId="0" fontId="95" fillId="25" borderId="0" xfId="0" applyFont="1" applyFill="1" applyAlignment="1">
      <alignment wrapText="1"/>
    </xf>
    <xf numFmtId="0" fontId="29" fillId="0" borderId="0" xfId="0" applyFont="1" applyAlignment="1">
      <alignment wrapText="1"/>
    </xf>
    <xf numFmtId="0" fontId="65" fillId="0" borderId="0" xfId="551" applyFont="1" applyBorder="1" applyAlignment="1">
      <alignment vertical="top"/>
    </xf>
    <xf numFmtId="0" fontId="102" fillId="0" borderId="0" xfId="551" applyFont="1" applyAlignment="1">
      <alignment horizontal="left" vertical="top"/>
    </xf>
    <xf numFmtId="4" fontId="102" fillId="0" borderId="0" xfId="551" applyNumberFormat="1" applyFont="1" applyAlignment="1">
      <alignment horizontal="right" vertical="top"/>
    </xf>
    <xf numFmtId="4" fontId="28" fillId="0" borderId="9" xfId="0" applyNumberFormat="1" applyFont="1" applyBorder="1" applyAlignment="1">
      <alignment horizontal="center"/>
    </xf>
    <xf numFmtId="4" fontId="28" fillId="25" borderId="9" xfId="0" applyNumberFormat="1" applyFont="1" applyFill="1" applyBorder="1" applyAlignment="1">
      <alignment wrapText="1"/>
    </xf>
    <xf numFmtId="0" fontId="65" fillId="0" borderId="9" xfId="551" applyFont="1" applyBorder="1" applyAlignment="1">
      <alignment horizontal="left" vertical="top" wrapText="1"/>
    </xf>
    <xf numFmtId="0" fontId="65" fillId="0" borderId="9" xfId="551" applyFont="1" applyBorder="1" applyAlignment="1">
      <alignment horizontal="left" vertical="center"/>
    </xf>
    <xf numFmtId="3" fontId="28" fillId="0" borderId="9" xfId="551" applyNumberFormat="1" applyFont="1" applyBorder="1" applyAlignment="1">
      <alignment horizontal="center"/>
    </xf>
    <xf numFmtId="4" fontId="28" fillId="0" borderId="9" xfId="551" applyNumberFormat="1" applyFont="1" applyBorder="1" applyAlignment="1">
      <alignment horizontal="center"/>
    </xf>
    <xf numFmtId="0" fontId="65" fillId="0" borderId="9" xfId="551" applyFont="1" applyBorder="1" applyAlignment="1">
      <alignment horizontal="left"/>
    </xf>
    <xf numFmtId="0" fontId="65" fillId="0" borderId="0" xfId="551" applyFont="1" applyAlignment="1">
      <alignment horizontal="left" vertical="top" wrapText="1"/>
    </xf>
    <xf numFmtId="0" fontId="102" fillId="0" borderId="9" xfId="551" applyFont="1" applyBorder="1" applyAlignment="1">
      <alignment horizontal="left" vertical="top" wrapText="1"/>
    </xf>
    <xf numFmtId="3" fontId="28" fillId="0" borderId="9" xfId="551" applyNumberFormat="1" applyFont="1" applyBorder="1" applyAlignment="1">
      <alignment horizontal="center" vertical="top"/>
    </xf>
    <xf numFmtId="0" fontId="88" fillId="14" borderId="10" xfId="0" applyFont="1" applyFill="1" applyBorder="1" applyAlignment="1">
      <alignment horizontal="left" vertical="center" wrapText="1"/>
    </xf>
    <xf numFmtId="0" fontId="102" fillId="0" borderId="0" xfId="551" applyFont="1" applyAlignment="1">
      <alignment horizontal="left" vertical="top" wrapText="1"/>
    </xf>
    <xf numFmtId="0" fontId="95" fillId="0" borderId="0" xfId="497" applyFont="1" applyAlignment="1">
      <alignment horizontal="left" vertical="top" wrapText="1"/>
    </xf>
    <xf numFmtId="49" fontId="70" fillId="0" borderId="0" xfId="0" applyNumberFormat="1" applyFont="1" applyAlignment="1" applyProtection="1">
      <alignment horizontal="justify" vertical="top" wrapText="1"/>
      <protection hidden="1"/>
    </xf>
    <xf numFmtId="0" fontId="70" fillId="0" borderId="0" xfId="0" applyFont="1" applyAlignment="1" applyProtection="1">
      <alignment horizontal="center" vertical="center"/>
      <protection hidden="1"/>
    </xf>
    <xf numFmtId="0" fontId="70" fillId="0" borderId="0" xfId="0" applyFont="1" applyAlignment="1" applyProtection="1">
      <alignment horizontal="center"/>
      <protection hidden="1"/>
    </xf>
    <xf numFmtId="4" fontId="70" fillId="0" borderId="0" xfId="0" applyNumberFormat="1" applyFont="1" applyAlignment="1" applyProtection="1">
      <alignment horizontal="right"/>
      <protection locked="0"/>
    </xf>
    <xf numFmtId="0" fontId="70" fillId="0" borderId="0" xfId="0" applyFont="1"/>
    <xf numFmtId="4" fontId="70" fillId="0" borderId="0" xfId="0" applyNumberFormat="1" applyFont="1" applyAlignment="1" applyProtection="1">
      <alignment horizontal="justify" vertical="top"/>
      <protection locked="0"/>
    </xf>
    <xf numFmtId="0" fontId="70" fillId="0" borderId="0" xfId="0" applyFont="1" applyAlignment="1">
      <alignment horizontal="justify" vertical="top"/>
    </xf>
    <xf numFmtId="0" fontId="70" fillId="0" borderId="0" xfId="0" applyFont="1" applyAlignment="1" applyProtection="1">
      <alignment horizontal="justify" vertical="top"/>
      <protection locked="0"/>
    </xf>
    <xf numFmtId="0" fontId="70" fillId="0" borderId="0" xfId="0" applyFont="1" applyAlignment="1">
      <alignment horizontal="justify" vertical="top" wrapText="1"/>
    </xf>
    <xf numFmtId="0" fontId="85" fillId="14" borderId="13" xfId="0" applyFont="1" applyFill="1" applyBorder="1" applyAlignment="1">
      <alignment horizontal="center" vertical="center" textRotation="90" wrapText="1"/>
    </xf>
    <xf numFmtId="0" fontId="85" fillId="14" borderId="14" xfId="0" applyFont="1" applyFill="1" applyBorder="1" applyAlignment="1">
      <alignment horizontal="center" vertical="center" textRotation="90" wrapText="1"/>
    </xf>
    <xf numFmtId="179" fontId="85" fillId="0" borderId="16" xfId="0" applyNumberFormat="1" applyFont="1" applyBorder="1" applyAlignment="1">
      <alignment horizontal="center"/>
    </xf>
    <xf numFmtId="179" fontId="85" fillId="0" borderId="17" xfId="0" applyNumberFormat="1" applyFont="1" applyBorder="1" applyAlignment="1">
      <alignment horizontal="center"/>
    </xf>
    <xf numFmtId="179" fontId="85" fillId="0" borderId="18" xfId="0" applyNumberFormat="1" applyFont="1" applyBorder="1" applyAlignment="1">
      <alignment horizontal="center"/>
    </xf>
    <xf numFmtId="0" fontId="0" fillId="25" borderId="0" xfId="0" applyFont="1" applyFill="1" applyAlignment="1">
      <alignment horizontal="center"/>
    </xf>
    <xf numFmtId="0" fontId="29" fillId="0" borderId="9" xfId="0" applyFont="1" applyBorder="1" applyAlignment="1">
      <alignment horizontal="left" vertical="top"/>
    </xf>
    <xf numFmtId="0" fontId="0" fillId="0" borderId="0" xfId="0" applyAlignment="1">
      <alignment wrapText="1"/>
    </xf>
    <xf numFmtId="0" fontId="0" fillId="0" borderId="0" xfId="0" applyFont="1" applyAlignment="1">
      <alignment wrapText="1"/>
    </xf>
    <xf numFmtId="0" fontId="0" fillId="0" borderId="0" xfId="0" applyAlignment="1">
      <alignment horizontal="left"/>
    </xf>
  </cellXfs>
  <cellStyles count="1150">
    <cellStyle name="_HOTEL LONE" xfId="1" xr:uid="{00000000-0005-0000-0000-000000000000}"/>
    <cellStyle name="_HOTEL LONE 2" xfId="2" xr:uid="{00000000-0005-0000-0000-000001000000}"/>
    <cellStyle name="_STAMBENI DIO" xfId="3" xr:uid="{00000000-0005-0000-0000-000002000000}"/>
    <cellStyle name="_STAMBENI DIO 2" xfId="4" xr:uid="{00000000-0005-0000-0000-000003000000}"/>
    <cellStyle name="_STAMBENI DIO_2009_06_03_tender_politin_PARCELACIJA - S formom" xfId="5" xr:uid="{00000000-0005-0000-0000-000004000000}"/>
    <cellStyle name="_STAMBENI DIO_D Strojarski radovi - Parentino Residence" xfId="6" xr:uid="{00000000-0005-0000-0000-000005000000}"/>
    <cellStyle name="_STAMBENI DIO_D Strojarski radovi - Parentino Residence 2" xfId="7" xr:uid="{00000000-0005-0000-0000-000006000000}"/>
    <cellStyle name="_troškovnik" xfId="8" xr:uid="{00000000-0005-0000-0000-000007000000}"/>
    <cellStyle name="_troškovnik 2" xfId="9" xr:uid="{00000000-0005-0000-0000-000008000000}"/>
    <cellStyle name="_troškovnik_2009_06_02_tender_jezevac_PARCELACIJA  -s formom" xfId="10" xr:uid="{00000000-0005-0000-0000-000009000000}"/>
    <cellStyle name="_troškovnik_2009_06_02_tender_jezevac_PARCELACIJA  -s formom 2" xfId="11" xr:uid="{00000000-0005-0000-0000-00000A000000}"/>
    <cellStyle name="_troškovnik_2009_06_03_tender_politin_PARCELACIJA - S formom" xfId="12" xr:uid="{00000000-0005-0000-0000-00000B000000}"/>
    <cellStyle name="_troškovnik_2009_06_03_tender_politin_PARCELACIJA - S formom 2" xfId="13" xr:uid="{00000000-0005-0000-0000-00000C000000}"/>
    <cellStyle name="_troškovnik_D Strojarski radovi - Parentino Residence" xfId="14" xr:uid="{00000000-0005-0000-0000-00000D000000}"/>
    <cellStyle name="_troškovnik_D Strojarski radovi - Parentino Residence 2" xfId="15" xr:uid="{00000000-0005-0000-0000-00000E000000}"/>
    <cellStyle name="20% - Accent2 3 3 2 2 2 5 2 2" xfId="1006" xr:uid="{00000000-0005-0000-0000-00000F000000}"/>
    <cellStyle name="40% - Isticanje1 2" xfId="16" xr:uid="{00000000-0005-0000-0000-000010000000}"/>
    <cellStyle name="40% - Isticanje1 2 2" xfId="17" xr:uid="{00000000-0005-0000-0000-000011000000}"/>
    <cellStyle name="40% - Naglasak1" xfId="18" xr:uid="{00000000-0005-0000-0000-000012000000}"/>
    <cellStyle name="40% - Naglasak1 2" xfId="19" xr:uid="{00000000-0005-0000-0000-000013000000}"/>
    <cellStyle name="Bilješka" xfId="20" xr:uid="{00000000-0005-0000-0000-000014000000}"/>
    <cellStyle name="Bilješka 10" xfId="21" xr:uid="{00000000-0005-0000-0000-000015000000}"/>
    <cellStyle name="Bilješka 10 2" xfId="22" xr:uid="{00000000-0005-0000-0000-000016000000}"/>
    <cellStyle name="Bilješka 11" xfId="23" xr:uid="{00000000-0005-0000-0000-000017000000}"/>
    <cellStyle name="Bilješka 11 2" xfId="24" xr:uid="{00000000-0005-0000-0000-000018000000}"/>
    <cellStyle name="Bilješka 12" xfId="25" xr:uid="{00000000-0005-0000-0000-000019000000}"/>
    <cellStyle name="Bilješka 12 2" xfId="26" xr:uid="{00000000-0005-0000-0000-00001A000000}"/>
    <cellStyle name="Bilješka 13" xfId="27" xr:uid="{00000000-0005-0000-0000-00001B000000}"/>
    <cellStyle name="Bilješka 13 2" xfId="28" xr:uid="{00000000-0005-0000-0000-00001C000000}"/>
    <cellStyle name="Bilješka 14" xfId="29" xr:uid="{00000000-0005-0000-0000-00001D000000}"/>
    <cellStyle name="Bilješka 14 2" xfId="30" xr:uid="{00000000-0005-0000-0000-00001E000000}"/>
    <cellStyle name="Bilješka 15" xfId="31" xr:uid="{00000000-0005-0000-0000-00001F000000}"/>
    <cellStyle name="Bilješka 15 2" xfId="32" xr:uid="{00000000-0005-0000-0000-000020000000}"/>
    <cellStyle name="Bilješka 16" xfId="33" xr:uid="{00000000-0005-0000-0000-000021000000}"/>
    <cellStyle name="Bilješka 16 2" xfId="34" xr:uid="{00000000-0005-0000-0000-000022000000}"/>
    <cellStyle name="Bilješka 17" xfId="35" xr:uid="{00000000-0005-0000-0000-000023000000}"/>
    <cellStyle name="Bilješka 17 2" xfId="36" xr:uid="{00000000-0005-0000-0000-000024000000}"/>
    <cellStyle name="Bilješka 18" xfId="37" xr:uid="{00000000-0005-0000-0000-000025000000}"/>
    <cellStyle name="Bilješka 18 2" xfId="38" xr:uid="{00000000-0005-0000-0000-000026000000}"/>
    <cellStyle name="Bilješka 19" xfId="39" xr:uid="{00000000-0005-0000-0000-000027000000}"/>
    <cellStyle name="Bilješka 19 2" xfId="40" xr:uid="{00000000-0005-0000-0000-000028000000}"/>
    <cellStyle name="Bilješka 2" xfId="41" xr:uid="{00000000-0005-0000-0000-000029000000}"/>
    <cellStyle name="Bilješka 2 2" xfId="42" xr:uid="{00000000-0005-0000-0000-00002A000000}"/>
    <cellStyle name="Bilješka 2 2 2" xfId="43" xr:uid="{00000000-0005-0000-0000-00002B000000}"/>
    <cellStyle name="Bilješka 2 3" xfId="44" xr:uid="{00000000-0005-0000-0000-00002C000000}"/>
    <cellStyle name="Bilješka 2 3 2" xfId="45" xr:uid="{00000000-0005-0000-0000-00002D000000}"/>
    <cellStyle name="Bilješka 2_2009_06_02_tender_jezevac_PARCELACIJA  -s formom" xfId="46" xr:uid="{00000000-0005-0000-0000-00002E000000}"/>
    <cellStyle name="Bilješka 20" xfId="47" xr:uid="{00000000-0005-0000-0000-00002F000000}"/>
    <cellStyle name="Bilješka 20 2" xfId="48" xr:uid="{00000000-0005-0000-0000-000030000000}"/>
    <cellStyle name="Bilješka 21" xfId="49" xr:uid="{00000000-0005-0000-0000-000031000000}"/>
    <cellStyle name="Bilješka 21 2" xfId="50" xr:uid="{00000000-0005-0000-0000-000032000000}"/>
    <cellStyle name="Bilješka 22" xfId="51" xr:uid="{00000000-0005-0000-0000-000033000000}"/>
    <cellStyle name="Bilješka 22 2" xfId="52" xr:uid="{00000000-0005-0000-0000-000034000000}"/>
    <cellStyle name="Bilješka 23" xfId="53" xr:uid="{00000000-0005-0000-0000-000035000000}"/>
    <cellStyle name="Bilješka 23 2" xfId="54" xr:uid="{00000000-0005-0000-0000-000036000000}"/>
    <cellStyle name="Bilješka 24" xfId="55" xr:uid="{00000000-0005-0000-0000-000037000000}"/>
    <cellStyle name="Bilješka 24 2" xfId="56" xr:uid="{00000000-0005-0000-0000-000038000000}"/>
    <cellStyle name="Bilješka 25" xfId="57" xr:uid="{00000000-0005-0000-0000-000039000000}"/>
    <cellStyle name="Bilješka 25 2" xfId="58" xr:uid="{00000000-0005-0000-0000-00003A000000}"/>
    <cellStyle name="Bilješka 26" xfId="59" xr:uid="{00000000-0005-0000-0000-00003B000000}"/>
    <cellStyle name="Bilješka 26 2" xfId="60" xr:uid="{00000000-0005-0000-0000-00003C000000}"/>
    <cellStyle name="Bilješka 27" xfId="61" xr:uid="{00000000-0005-0000-0000-00003D000000}"/>
    <cellStyle name="Bilješka 27 2" xfId="62" xr:uid="{00000000-0005-0000-0000-00003E000000}"/>
    <cellStyle name="Bilješka 28" xfId="63" xr:uid="{00000000-0005-0000-0000-00003F000000}"/>
    <cellStyle name="Bilješka 28 2" xfId="64" xr:uid="{00000000-0005-0000-0000-000040000000}"/>
    <cellStyle name="Bilješka 29" xfId="65" xr:uid="{00000000-0005-0000-0000-000041000000}"/>
    <cellStyle name="Bilješka 29 2" xfId="66" xr:uid="{00000000-0005-0000-0000-000042000000}"/>
    <cellStyle name="Bilješka 3" xfId="67" xr:uid="{00000000-0005-0000-0000-000043000000}"/>
    <cellStyle name="Bilješka 3 2" xfId="68" xr:uid="{00000000-0005-0000-0000-000044000000}"/>
    <cellStyle name="Bilješka 30" xfId="69" xr:uid="{00000000-0005-0000-0000-000045000000}"/>
    <cellStyle name="Bilješka 30 2" xfId="70" xr:uid="{00000000-0005-0000-0000-000046000000}"/>
    <cellStyle name="Bilješka 31" xfId="71" xr:uid="{00000000-0005-0000-0000-000047000000}"/>
    <cellStyle name="Bilješka 31 2" xfId="72" xr:uid="{00000000-0005-0000-0000-000048000000}"/>
    <cellStyle name="Bilješka 32" xfId="73" xr:uid="{00000000-0005-0000-0000-000049000000}"/>
    <cellStyle name="Bilješka 32 2" xfId="74" xr:uid="{00000000-0005-0000-0000-00004A000000}"/>
    <cellStyle name="Bilješka 33" xfId="75" xr:uid="{00000000-0005-0000-0000-00004B000000}"/>
    <cellStyle name="Bilješka 33 2" xfId="76" xr:uid="{00000000-0005-0000-0000-00004C000000}"/>
    <cellStyle name="Bilješka 34" xfId="77" xr:uid="{00000000-0005-0000-0000-00004D000000}"/>
    <cellStyle name="Bilješka 34 2" xfId="78" xr:uid="{00000000-0005-0000-0000-00004E000000}"/>
    <cellStyle name="Bilješka 35" xfId="79" xr:uid="{00000000-0005-0000-0000-00004F000000}"/>
    <cellStyle name="Bilješka 35 2" xfId="80" xr:uid="{00000000-0005-0000-0000-000050000000}"/>
    <cellStyle name="Bilješka 36" xfId="81" xr:uid="{00000000-0005-0000-0000-000051000000}"/>
    <cellStyle name="Bilješka 36 2" xfId="82" xr:uid="{00000000-0005-0000-0000-000052000000}"/>
    <cellStyle name="Bilješka 37" xfId="83" xr:uid="{00000000-0005-0000-0000-000053000000}"/>
    <cellStyle name="Bilješka 37 2" xfId="84" xr:uid="{00000000-0005-0000-0000-000054000000}"/>
    <cellStyle name="Bilješka 38" xfId="85" xr:uid="{00000000-0005-0000-0000-000055000000}"/>
    <cellStyle name="Bilješka 38 2" xfId="86" xr:uid="{00000000-0005-0000-0000-000056000000}"/>
    <cellStyle name="Bilješka 39" xfId="87" xr:uid="{00000000-0005-0000-0000-000057000000}"/>
    <cellStyle name="Bilješka 39 2" xfId="88" xr:uid="{00000000-0005-0000-0000-000058000000}"/>
    <cellStyle name="Bilješka 4" xfId="89" xr:uid="{00000000-0005-0000-0000-000059000000}"/>
    <cellStyle name="Bilješka 4 2" xfId="90" xr:uid="{00000000-0005-0000-0000-00005A000000}"/>
    <cellStyle name="Bilješka 40" xfId="91" xr:uid="{00000000-0005-0000-0000-00005B000000}"/>
    <cellStyle name="Bilješka 40 2" xfId="92" xr:uid="{00000000-0005-0000-0000-00005C000000}"/>
    <cellStyle name="Bilješka 41" xfId="93" xr:uid="{00000000-0005-0000-0000-00005D000000}"/>
    <cellStyle name="Bilješka 41 2" xfId="94" xr:uid="{00000000-0005-0000-0000-00005E000000}"/>
    <cellStyle name="Bilješka 42" xfId="95" xr:uid="{00000000-0005-0000-0000-00005F000000}"/>
    <cellStyle name="Bilješka 42 2" xfId="96" xr:uid="{00000000-0005-0000-0000-000060000000}"/>
    <cellStyle name="Bilješka 43" xfId="97" xr:uid="{00000000-0005-0000-0000-000061000000}"/>
    <cellStyle name="Bilješka 43 2" xfId="98" xr:uid="{00000000-0005-0000-0000-000062000000}"/>
    <cellStyle name="Bilješka 44" xfId="99" xr:uid="{00000000-0005-0000-0000-000063000000}"/>
    <cellStyle name="Bilješka 44 2" xfId="100" xr:uid="{00000000-0005-0000-0000-000064000000}"/>
    <cellStyle name="Bilješka 45" xfId="101" xr:uid="{00000000-0005-0000-0000-000065000000}"/>
    <cellStyle name="Bilješka 45 2" xfId="102" xr:uid="{00000000-0005-0000-0000-000066000000}"/>
    <cellStyle name="Bilješka 46" xfId="103" xr:uid="{00000000-0005-0000-0000-000067000000}"/>
    <cellStyle name="Bilješka 46 2" xfId="104" xr:uid="{00000000-0005-0000-0000-000068000000}"/>
    <cellStyle name="Bilješka 47" xfId="105" xr:uid="{00000000-0005-0000-0000-000069000000}"/>
    <cellStyle name="Bilješka 47 2" xfId="106" xr:uid="{00000000-0005-0000-0000-00006A000000}"/>
    <cellStyle name="Bilješka 48" xfId="107" xr:uid="{00000000-0005-0000-0000-00006B000000}"/>
    <cellStyle name="Bilješka 48 2" xfId="108" xr:uid="{00000000-0005-0000-0000-00006C000000}"/>
    <cellStyle name="Bilješka 49" xfId="109" xr:uid="{00000000-0005-0000-0000-00006D000000}"/>
    <cellStyle name="Bilješka 49 2" xfId="110" xr:uid="{00000000-0005-0000-0000-00006E000000}"/>
    <cellStyle name="Bilješka 5" xfId="111" xr:uid="{00000000-0005-0000-0000-00006F000000}"/>
    <cellStyle name="Bilješka 5 2" xfId="112" xr:uid="{00000000-0005-0000-0000-000070000000}"/>
    <cellStyle name="Bilješka 50" xfId="113" xr:uid="{00000000-0005-0000-0000-000071000000}"/>
    <cellStyle name="Bilješka 50 2" xfId="114" xr:uid="{00000000-0005-0000-0000-000072000000}"/>
    <cellStyle name="Bilješka 51" xfId="115" xr:uid="{00000000-0005-0000-0000-000073000000}"/>
    <cellStyle name="Bilješka 51 2" xfId="116" xr:uid="{00000000-0005-0000-0000-000074000000}"/>
    <cellStyle name="Bilješka 6" xfId="117" xr:uid="{00000000-0005-0000-0000-000075000000}"/>
    <cellStyle name="Bilješka 6 2" xfId="118" xr:uid="{00000000-0005-0000-0000-000076000000}"/>
    <cellStyle name="Bilješka 7" xfId="119" xr:uid="{00000000-0005-0000-0000-000077000000}"/>
    <cellStyle name="Bilješka 7 2" xfId="120" xr:uid="{00000000-0005-0000-0000-000078000000}"/>
    <cellStyle name="Bilješka 8" xfId="121" xr:uid="{00000000-0005-0000-0000-000079000000}"/>
    <cellStyle name="Bilješka 8 2" xfId="122" xr:uid="{00000000-0005-0000-0000-00007A000000}"/>
    <cellStyle name="Bilješka 9" xfId="123" xr:uid="{00000000-0005-0000-0000-00007B000000}"/>
    <cellStyle name="Bilješka 9 2" xfId="124" xr:uid="{00000000-0005-0000-0000-00007C000000}"/>
    <cellStyle name="Bilješka_2009_06_02_tender_jezevac_PARCELACIJA  -s formom" xfId="125" xr:uid="{00000000-0005-0000-0000-00007D000000}"/>
    <cellStyle name="Border" xfId="126" xr:uid="{00000000-0005-0000-0000-00007E000000}"/>
    <cellStyle name="cijene" xfId="127" xr:uid="{00000000-0005-0000-0000-00007F000000}"/>
    <cellStyle name="Comma 10" xfId="128" xr:uid="{00000000-0005-0000-0000-000080000000}"/>
    <cellStyle name="Comma 10 2" xfId="129" xr:uid="{00000000-0005-0000-0000-000081000000}"/>
    <cellStyle name="Comma 10 2 2" xfId="130" xr:uid="{00000000-0005-0000-0000-000082000000}"/>
    <cellStyle name="Comma 10 3" xfId="131" xr:uid="{00000000-0005-0000-0000-000083000000}"/>
    <cellStyle name="Comma 10 4" xfId="132" xr:uid="{00000000-0005-0000-0000-000084000000}"/>
    <cellStyle name="Comma 10 5" xfId="1135" xr:uid="{00000000-0005-0000-0000-000085000000}"/>
    <cellStyle name="Comma 11" xfId="133" xr:uid="{00000000-0005-0000-0000-000086000000}"/>
    <cellStyle name="Comma 11 2" xfId="134" xr:uid="{00000000-0005-0000-0000-000087000000}"/>
    <cellStyle name="Comma 11 2 2" xfId="135" xr:uid="{00000000-0005-0000-0000-000088000000}"/>
    <cellStyle name="Comma 11 3" xfId="136" xr:uid="{00000000-0005-0000-0000-000089000000}"/>
    <cellStyle name="Comma 11 4" xfId="137" xr:uid="{00000000-0005-0000-0000-00008A000000}"/>
    <cellStyle name="Comma 12" xfId="138" xr:uid="{00000000-0005-0000-0000-00008B000000}"/>
    <cellStyle name="Comma 12 2" xfId="139" xr:uid="{00000000-0005-0000-0000-00008C000000}"/>
    <cellStyle name="Comma 12 2 2" xfId="140" xr:uid="{00000000-0005-0000-0000-00008D000000}"/>
    <cellStyle name="Comma 12 3" xfId="141" xr:uid="{00000000-0005-0000-0000-00008E000000}"/>
    <cellStyle name="Comma 12 4" xfId="142" xr:uid="{00000000-0005-0000-0000-00008F000000}"/>
    <cellStyle name="Comma 13" xfId="143" xr:uid="{00000000-0005-0000-0000-000090000000}"/>
    <cellStyle name="Comma 13 2" xfId="144" xr:uid="{00000000-0005-0000-0000-000091000000}"/>
    <cellStyle name="Comma 13 2 2" xfId="145" xr:uid="{00000000-0005-0000-0000-000092000000}"/>
    <cellStyle name="Comma 13 3" xfId="146" xr:uid="{00000000-0005-0000-0000-000093000000}"/>
    <cellStyle name="Comma 13 4" xfId="147" xr:uid="{00000000-0005-0000-0000-000094000000}"/>
    <cellStyle name="Comma 14" xfId="148" xr:uid="{00000000-0005-0000-0000-000095000000}"/>
    <cellStyle name="Comma 14 2" xfId="149" xr:uid="{00000000-0005-0000-0000-000096000000}"/>
    <cellStyle name="Comma 14 2 2" xfId="150" xr:uid="{00000000-0005-0000-0000-000097000000}"/>
    <cellStyle name="Comma 14 3" xfId="151" xr:uid="{00000000-0005-0000-0000-000098000000}"/>
    <cellStyle name="Comma 14 4" xfId="152" xr:uid="{00000000-0005-0000-0000-000099000000}"/>
    <cellStyle name="Comma 15" xfId="153" xr:uid="{00000000-0005-0000-0000-00009A000000}"/>
    <cellStyle name="Comma 15 2" xfId="154" xr:uid="{00000000-0005-0000-0000-00009B000000}"/>
    <cellStyle name="Comma 15 2 2" xfId="155" xr:uid="{00000000-0005-0000-0000-00009C000000}"/>
    <cellStyle name="Comma 15 3" xfId="156" xr:uid="{00000000-0005-0000-0000-00009D000000}"/>
    <cellStyle name="Comma 15 4" xfId="157" xr:uid="{00000000-0005-0000-0000-00009E000000}"/>
    <cellStyle name="Comma 16" xfId="158" xr:uid="{00000000-0005-0000-0000-00009F000000}"/>
    <cellStyle name="Comma 16 2" xfId="159" xr:uid="{00000000-0005-0000-0000-0000A0000000}"/>
    <cellStyle name="Comma 16 2 2" xfId="160" xr:uid="{00000000-0005-0000-0000-0000A1000000}"/>
    <cellStyle name="Comma 16 3" xfId="161" xr:uid="{00000000-0005-0000-0000-0000A2000000}"/>
    <cellStyle name="Comma 16 4" xfId="162" xr:uid="{00000000-0005-0000-0000-0000A3000000}"/>
    <cellStyle name="Comma 17" xfId="163" xr:uid="{00000000-0005-0000-0000-0000A4000000}"/>
    <cellStyle name="Comma 17 2" xfId="164" xr:uid="{00000000-0005-0000-0000-0000A5000000}"/>
    <cellStyle name="Comma 17 2 2" xfId="165" xr:uid="{00000000-0005-0000-0000-0000A6000000}"/>
    <cellStyle name="Comma 17 3" xfId="166" xr:uid="{00000000-0005-0000-0000-0000A7000000}"/>
    <cellStyle name="Comma 17 4" xfId="167" xr:uid="{00000000-0005-0000-0000-0000A8000000}"/>
    <cellStyle name="Comma 18" xfId="168" xr:uid="{00000000-0005-0000-0000-0000A9000000}"/>
    <cellStyle name="Comma 18 2" xfId="169" xr:uid="{00000000-0005-0000-0000-0000AA000000}"/>
    <cellStyle name="Comma 18 2 2" xfId="170" xr:uid="{00000000-0005-0000-0000-0000AB000000}"/>
    <cellStyle name="Comma 18 3" xfId="171" xr:uid="{00000000-0005-0000-0000-0000AC000000}"/>
    <cellStyle name="Comma 18 4" xfId="172" xr:uid="{00000000-0005-0000-0000-0000AD000000}"/>
    <cellStyle name="Comma 19" xfId="173" xr:uid="{00000000-0005-0000-0000-0000AE000000}"/>
    <cellStyle name="Comma 19 2" xfId="174" xr:uid="{00000000-0005-0000-0000-0000AF000000}"/>
    <cellStyle name="Comma 19 2 2" xfId="175" xr:uid="{00000000-0005-0000-0000-0000B0000000}"/>
    <cellStyle name="Comma 19 3" xfId="176" xr:uid="{00000000-0005-0000-0000-0000B1000000}"/>
    <cellStyle name="Comma 19 4" xfId="177" xr:uid="{00000000-0005-0000-0000-0000B2000000}"/>
    <cellStyle name="Comma 2" xfId="178" xr:uid="{00000000-0005-0000-0000-0000B3000000}"/>
    <cellStyle name="Comma 2 2" xfId="179" xr:uid="{00000000-0005-0000-0000-0000B4000000}"/>
    <cellStyle name="Comma 2 2 10" xfId="180" xr:uid="{00000000-0005-0000-0000-0000B5000000}"/>
    <cellStyle name="Comma 2 2 2" xfId="181" xr:uid="{00000000-0005-0000-0000-0000B6000000}"/>
    <cellStyle name="Comma 2 2 3" xfId="182" xr:uid="{00000000-0005-0000-0000-0000B7000000}"/>
    <cellStyle name="Comma 2 2 3 2" xfId="183" xr:uid="{00000000-0005-0000-0000-0000B8000000}"/>
    <cellStyle name="Comma 2 2 3 3" xfId="184" xr:uid="{00000000-0005-0000-0000-0000B9000000}"/>
    <cellStyle name="Comma 2 2 4" xfId="185" xr:uid="{00000000-0005-0000-0000-0000BA000000}"/>
    <cellStyle name="Comma 2 2 5" xfId="186" xr:uid="{00000000-0005-0000-0000-0000BB000000}"/>
    <cellStyle name="Comma 2 2 5 2" xfId="187" xr:uid="{00000000-0005-0000-0000-0000BC000000}"/>
    <cellStyle name="Comma 2 2 5 3" xfId="188" xr:uid="{00000000-0005-0000-0000-0000BD000000}"/>
    <cellStyle name="Comma 2 2 6" xfId="189" xr:uid="{00000000-0005-0000-0000-0000BE000000}"/>
    <cellStyle name="Comma 2 2 6 2" xfId="190" xr:uid="{00000000-0005-0000-0000-0000BF000000}"/>
    <cellStyle name="Comma 2 2 6 3" xfId="191" xr:uid="{00000000-0005-0000-0000-0000C0000000}"/>
    <cellStyle name="Comma 2 2 7" xfId="192" xr:uid="{00000000-0005-0000-0000-0000C1000000}"/>
    <cellStyle name="Comma 2 2 7 2" xfId="193" xr:uid="{00000000-0005-0000-0000-0000C2000000}"/>
    <cellStyle name="Comma 2 2 7 3" xfId="194" xr:uid="{00000000-0005-0000-0000-0000C3000000}"/>
    <cellStyle name="Comma 2 2 8" xfId="195" xr:uid="{00000000-0005-0000-0000-0000C4000000}"/>
    <cellStyle name="Comma 2 2 8 2" xfId="196" xr:uid="{00000000-0005-0000-0000-0000C5000000}"/>
    <cellStyle name="Comma 2 2 8 3" xfId="197" xr:uid="{00000000-0005-0000-0000-0000C6000000}"/>
    <cellStyle name="Comma 2 2 9" xfId="198" xr:uid="{00000000-0005-0000-0000-0000C7000000}"/>
    <cellStyle name="Comma 2 2 9 2" xfId="199" xr:uid="{00000000-0005-0000-0000-0000C8000000}"/>
    <cellStyle name="Comma 2 2 9 3" xfId="200" xr:uid="{00000000-0005-0000-0000-0000C9000000}"/>
    <cellStyle name="Comma 2 3" xfId="201" xr:uid="{00000000-0005-0000-0000-0000CA000000}"/>
    <cellStyle name="Comma 2 3 2" xfId="202" xr:uid="{00000000-0005-0000-0000-0000CB000000}"/>
    <cellStyle name="Comma 2 3 3" xfId="203" xr:uid="{00000000-0005-0000-0000-0000CC000000}"/>
    <cellStyle name="Comma 2 4" xfId="204" xr:uid="{00000000-0005-0000-0000-0000CD000000}"/>
    <cellStyle name="Comma 2 5" xfId="205" xr:uid="{00000000-0005-0000-0000-0000CE000000}"/>
    <cellStyle name="Comma 2 6" xfId="206" xr:uid="{00000000-0005-0000-0000-0000CF000000}"/>
    <cellStyle name="Comma 2 6 2" xfId="207" xr:uid="{00000000-0005-0000-0000-0000D0000000}"/>
    <cellStyle name="Comma 2 7" xfId="1037" xr:uid="{00000000-0005-0000-0000-0000D1000000}"/>
    <cellStyle name="Comma 2 8" xfId="208" xr:uid="{00000000-0005-0000-0000-0000D2000000}"/>
    <cellStyle name="Comma 2 8 2" xfId="209" xr:uid="{00000000-0005-0000-0000-0000D3000000}"/>
    <cellStyle name="Comma 2 8 3" xfId="210" xr:uid="{00000000-0005-0000-0000-0000D4000000}"/>
    <cellStyle name="Comma 2 8 6" xfId="211" xr:uid="{00000000-0005-0000-0000-0000D5000000}"/>
    <cellStyle name="Comma 20" xfId="212" xr:uid="{00000000-0005-0000-0000-0000D6000000}"/>
    <cellStyle name="Comma 20 2" xfId="213" xr:uid="{00000000-0005-0000-0000-0000D7000000}"/>
    <cellStyle name="Comma 20 2 2" xfId="214" xr:uid="{00000000-0005-0000-0000-0000D8000000}"/>
    <cellStyle name="Comma 20 3" xfId="215" xr:uid="{00000000-0005-0000-0000-0000D9000000}"/>
    <cellStyle name="Comma 20 4" xfId="216" xr:uid="{00000000-0005-0000-0000-0000DA000000}"/>
    <cellStyle name="Comma 21" xfId="217" xr:uid="{00000000-0005-0000-0000-0000DB000000}"/>
    <cellStyle name="Comma 21 2" xfId="218" xr:uid="{00000000-0005-0000-0000-0000DC000000}"/>
    <cellStyle name="Comma 21 2 2" xfId="219" xr:uid="{00000000-0005-0000-0000-0000DD000000}"/>
    <cellStyle name="Comma 21 3" xfId="220" xr:uid="{00000000-0005-0000-0000-0000DE000000}"/>
    <cellStyle name="Comma 21 4" xfId="221" xr:uid="{00000000-0005-0000-0000-0000DF000000}"/>
    <cellStyle name="Comma 22" xfId="222" xr:uid="{00000000-0005-0000-0000-0000E0000000}"/>
    <cellStyle name="Comma 22 2" xfId="223" xr:uid="{00000000-0005-0000-0000-0000E1000000}"/>
    <cellStyle name="Comma 22 2 2" xfId="224" xr:uid="{00000000-0005-0000-0000-0000E2000000}"/>
    <cellStyle name="Comma 22 3" xfId="225" xr:uid="{00000000-0005-0000-0000-0000E3000000}"/>
    <cellStyle name="Comma 22 4" xfId="226" xr:uid="{00000000-0005-0000-0000-0000E4000000}"/>
    <cellStyle name="Comma 23" xfId="227" xr:uid="{00000000-0005-0000-0000-0000E5000000}"/>
    <cellStyle name="Comma 23 2" xfId="228" xr:uid="{00000000-0005-0000-0000-0000E6000000}"/>
    <cellStyle name="Comma 23 2 2" xfId="229" xr:uid="{00000000-0005-0000-0000-0000E7000000}"/>
    <cellStyle name="Comma 23 3" xfId="230" xr:uid="{00000000-0005-0000-0000-0000E8000000}"/>
    <cellStyle name="Comma 23 4" xfId="231" xr:uid="{00000000-0005-0000-0000-0000E9000000}"/>
    <cellStyle name="Comma 24" xfId="232" xr:uid="{00000000-0005-0000-0000-0000EA000000}"/>
    <cellStyle name="Comma 24 2" xfId="233" xr:uid="{00000000-0005-0000-0000-0000EB000000}"/>
    <cellStyle name="Comma 24 2 2" xfId="234" xr:uid="{00000000-0005-0000-0000-0000EC000000}"/>
    <cellStyle name="Comma 24 3" xfId="235" xr:uid="{00000000-0005-0000-0000-0000ED000000}"/>
    <cellStyle name="Comma 24 4" xfId="236" xr:uid="{00000000-0005-0000-0000-0000EE000000}"/>
    <cellStyle name="Comma 25" xfId="237" xr:uid="{00000000-0005-0000-0000-0000EF000000}"/>
    <cellStyle name="Comma 25 2" xfId="238" xr:uid="{00000000-0005-0000-0000-0000F0000000}"/>
    <cellStyle name="Comma 25 2 2" xfId="239" xr:uid="{00000000-0005-0000-0000-0000F1000000}"/>
    <cellStyle name="Comma 25 3" xfId="240" xr:uid="{00000000-0005-0000-0000-0000F2000000}"/>
    <cellStyle name="Comma 25 4" xfId="241" xr:uid="{00000000-0005-0000-0000-0000F3000000}"/>
    <cellStyle name="Comma 26" xfId="242" xr:uid="{00000000-0005-0000-0000-0000F4000000}"/>
    <cellStyle name="Comma 26 2" xfId="243" xr:uid="{00000000-0005-0000-0000-0000F5000000}"/>
    <cellStyle name="Comma 26 2 2" xfId="244" xr:uid="{00000000-0005-0000-0000-0000F6000000}"/>
    <cellStyle name="Comma 26 3" xfId="245" xr:uid="{00000000-0005-0000-0000-0000F7000000}"/>
    <cellStyle name="Comma 26 4" xfId="246" xr:uid="{00000000-0005-0000-0000-0000F8000000}"/>
    <cellStyle name="Comma 27" xfId="247" xr:uid="{00000000-0005-0000-0000-0000F9000000}"/>
    <cellStyle name="Comma 27 2" xfId="248" xr:uid="{00000000-0005-0000-0000-0000FA000000}"/>
    <cellStyle name="Comma 27 2 2" xfId="249" xr:uid="{00000000-0005-0000-0000-0000FB000000}"/>
    <cellStyle name="Comma 27 3" xfId="250" xr:uid="{00000000-0005-0000-0000-0000FC000000}"/>
    <cellStyle name="Comma 27 4" xfId="251" xr:uid="{00000000-0005-0000-0000-0000FD000000}"/>
    <cellStyle name="Comma 28" xfId="252" xr:uid="{00000000-0005-0000-0000-0000FE000000}"/>
    <cellStyle name="Comma 28 2" xfId="253" xr:uid="{00000000-0005-0000-0000-0000FF000000}"/>
    <cellStyle name="Comma 28 2 2" xfId="254" xr:uid="{00000000-0005-0000-0000-000000010000}"/>
    <cellStyle name="Comma 28 3" xfId="255" xr:uid="{00000000-0005-0000-0000-000001010000}"/>
    <cellStyle name="Comma 28 4" xfId="256" xr:uid="{00000000-0005-0000-0000-000002010000}"/>
    <cellStyle name="Comma 29" xfId="257" xr:uid="{00000000-0005-0000-0000-000003010000}"/>
    <cellStyle name="Comma 29 2" xfId="258" xr:uid="{00000000-0005-0000-0000-000004010000}"/>
    <cellStyle name="Comma 29 2 2" xfId="259" xr:uid="{00000000-0005-0000-0000-000005010000}"/>
    <cellStyle name="Comma 29 3" xfId="260" xr:uid="{00000000-0005-0000-0000-000006010000}"/>
    <cellStyle name="Comma 29 4" xfId="261" xr:uid="{00000000-0005-0000-0000-000007010000}"/>
    <cellStyle name="Comma 3" xfId="262" xr:uid="{00000000-0005-0000-0000-000008010000}"/>
    <cellStyle name="Comma 3 2" xfId="263" xr:uid="{00000000-0005-0000-0000-000009010000}"/>
    <cellStyle name="Comma 3 3" xfId="264" xr:uid="{00000000-0005-0000-0000-00000A010000}"/>
    <cellStyle name="Comma 3 3 2" xfId="265" xr:uid="{00000000-0005-0000-0000-00000B010000}"/>
    <cellStyle name="Comma 30" xfId="266" xr:uid="{00000000-0005-0000-0000-00000C010000}"/>
    <cellStyle name="Comma 30 2" xfId="267" xr:uid="{00000000-0005-0000-0000-00000D010000}"/>
    <cellStyle name="Comma 30 2 2" xfId="268" xr:uid="{00000000-0005-0000-0000-00000E010000}"/>
    <cellStyle name="Comma 30 3" xfId="269" xr:uid="{00000000-0005-0000-0000-00000F010000}"/>
    <cellStyle name="Comma 30 4" xfId="270" xr:uid="{00000000-0005-0000-0000-000010010000}"/>
    <cellStyle name="Comma 31" xfId="271" xr:uid="{00000000-0005-0000-0000-000011010000}"/>
    <cellStyle name="Comma 31 2" xfId="272" xr:uid="{00000000-0005-0000-0000-000012010000}"/>
    <cellStyle name="Comma 31 2 2" xfId="273" xr:uid="{00000000-0005-0000-0000-000013010000}"/>
    <cellStyle name="Comma 31 3" xfId="274" xr:uid="{00000000-0005-0000-0000-000014010000}"/>
    <cellStyle name="Comma 31 4" xfId="275" xr:uid="{00000000-0005-0000-0000-000015010000}"/>
    <cellStyle name="Comma 32" xfId="276" xr:uid="{00000000-0005-0000-0000-000016010000}"/>
    <cellStyle name="Comma 32 2" xfId="277" xr:uid="{00000000-0005-0000-0000-000017010000}"/>
    <cellStyle name="Comma 32 2 2" xfId="278" xr:uid="{00000000-0005-0000-0000-000018010000}"/>
    <cellStyle name="Comma 32 3" xfId="279" xr:uid="{00000000-0005-0000-0000-000019010000}"/>
    <cellStyle name="Comma 32 4" xfId="280" xr:uid="{00000000-0005-0000-0000-00001A010000}"/>
    <cellStyle name="Comma 33" xfId="281" xr:uid="{00000000-0005-0000-0000-00001B010000}"/>
    <cellStyle name="Comma 33 2" xfId="282" xr:uid="{00000000-0005-0000-0000-00001C010000}"/>
    <cellStyle name="Comma 33 2 2" xfId="283" xr:uid="{00000000-0005-0000-0000-00001D010000}"/>
    <cellStyle name="Comma 33 3" xfId="284" xr:uid="{00000000-0005-0000-0000-00001E010000}"/>
    <cellStyle name="Comma 33 4" xfId="285" xr:uid="{00000000-0005-0000-0000-00001F010000}"/>
    <cellStyle name="Comma 34" xfId="286" xr:uid="{00000000-0005-0000-0000-000020010000}"/>
    <cellStyle name="Comma 34 2" xfId="287" xr:uid="{00000000-0005-0000-0000-000021010000}"/>
    <cellStyle name="Comma 34 2 2" xfId="288" xr:uid="{00000000-0005-0000-0000-000022010000}"/>
    <cellStyle name="Comma 34 3" xfId="289" xr:uid="{00000000-0005-0000-0000-000023010000}"/>
    <cellStyle name="Comma 34 4" xfId="290" xr:uid="{00000000-0005-0000-0000-000024010000}"/>
    <cellStyle name="Comma 35" xfId="291" xr:uid="{00000000-0005-0000-0000-000025010000}"/>
    <cellStyle name="Comma 35 2" xfId="292" xr:uid="{00000000-0005-0000-0000-000026010000}"/>
    <cellStyle name="Comma 35 2 2" xfId="293" xr:uid="{00000000-0005-0000-0000-000027010000}"/>
    <cellStyle name="Comma 35 3" xfId="294" xr:uid="{00000000-0005-0000-0000-000028010000}"/>
    <cellStyle name="Comma 35 4" xfId="295" xr:uid="{00000000-0005-0000-0000-000029010000}"/>
    <cellStyle name="Comma 36" xfId="296" xr:uid="{00000000-0005-0000-0000-00002A010000}"/>
    <cellStyle name="Comma 36 2" xfId="297" xr:uid="{00000000-0005-0000-0000-00002B010000}"/>
    <cellStyle name="Comma 36 2 2" xfId="298" xr:uid="{00000000-0005-0000-0000-00002C010000}"/>
    <cellStyle name="Comma 36 3" xfId="299" xr:uid="{00000000-0005-0000-0000-00002D010000}"/>
    <cellStyle name="Comma 36 4" xfId="300" xr:uid="{00000000-0005-0000-0000-00002E010000}"/>
    <cellStyle name="Comma 37" xfId="301" xr:uid="{00000000-0005-0000-0000-00002F010000}"/>
    <cellStyle name="Comma 37 2" xfId="302" xr:uid="{00000000-0005-0000-0000-000030010000}"/>
    <cellStyle name="Comma 37 2 2" xfId="303" xr:uid="{00000000-0005-0000-0000-000031010000}"/>
    <cellStyle name="Comma 37 3" xfId="304" xr:uid="{00000000-0005-0000-0000-000032010000}"/>
    <cellStyle name="Comma 37 4" xfId="305" xr:uid="{00000000-0005-0000-0000-000033010000}"/>
    <cellStyle name="Comma 38" xfId="306" xr:uid="{00000000-0005-0000-0000-000034010000}"/>
    <cellStyle name="Comma 38 2" xfId="307" xr:uid="{00000000-0005-0000-0000-000035010000}"/>
    <cellStyle name="Comma 38 2 2" xfId="308" xr:uid="{00000000-0005-0000-0000-000036010000}"/>
    <cellStyle name="Comma 38 3" xfId="309" xr:uid="{00000000-0005-0000-0000-000037010000}"/>
    <cellStyle name="Comma 38 4" xfId="310" xr:uid="{00000000-0005-0000-0000-000038010000}"/>
    <cellStyle name="Comma 39" xfId="311" xr:uid="{00000000-0005-0000-0000-000039010000}"/>
    <cellStyle name="Comma 39 2" xfId="312" xr:uid="{00000000-0005-0000-0000-00003A010000}"/>
    <cellStyle name="Comma 39 2 2" xfId="313" xr:uid="{00000000-0005-0000-0000-00003B010000}"/>
    <cellStyle name="Comma 39 3" xfId="314" xr:uid="{00000000-0005-0000-0000-00003C010000}"/>
    <cellStyle name="Comma 39 4" xfId="315" xr:uid="{00000000-0005-0000-0000-00003D010000}"/>
    <cellStyle name="Comma 4" xfId="316" xr:uid="{00000000-0005-0000-0000-00003E010000}"/>
    <cellStyle name="Comma 4 2" xfId="317" xr:uid="{00000000-0005-0000-0000-00003F010000}"/>
    <cellStyle name="Comma 4 3" xfId="318" xr:uid="{00000000-0005-0000-0000-000040010000}"/>
    <cellStyle name="Comma 4 3 2" xfId="319" xr:uid="{00000000-0005-0000-0000-000041010000}"/>
    <cellStyle name="Comma 4 4" xfId="320" xr:uid="{00000000-0005-0000-0000-000042010000}"/>
    <cellStyle name="Comma 40" xfId="321" xr:uid="{00000000-0005-0000-0000-000043010000}"/>
    <cellStyle name="Comma 40 2" xfId="322" xr:uid="{00000000-0005-0000-0000-000044010000}"/>
    <cellStyle name="Comma 40 2 2" xfId="323" xr:uid="{00000000-0005-0000-0000-000045010000}"/>
    <cellStyle name="Comma 40 3" xfId="324" xr:uid="{00000000-0005-0000-0000-000046010000}"/>
    <cellStyle name="Comma 40 4" xfId="325" xr:uid="{00000000-0005-0000-0000-000047010000}"/>
    <cellStyle name="Comma 41" xfId="326" xr:uid="{00000000-0005-0000-0000-000048010000}"/>
    <cellStyle name="Comma 41 2" xfId="327" xr:uid="{00000000-0005-0000-0000-000049010000}"/>
    <cellStyle name="Comma 41 2 2" xfId="328" xr:uid="{00000000-0005-0000-0000-00004A010000}"/>
    <cellStyle name="Comma 41 3" xfId="329" xr:uid="{00000000-0005-0000-0000-00004B010000}"/>
    <cellStyle name="Comma 41 4" xfId="330" xr:uid="{00000000-0005-0000-0000-00004C010000}"/>
    <cellStyle name="Comma 42" xfId="331" xr:uid="{00000000-0005-0000-0000-00004D010000}"/>
    <cellStyle name="Comma 42 2" xfId="332" xr:uid="{00000000-0005-0000-0000-00004E010000}"/>
    <cellStyle name="Comma 42 2 2" xfId="333" xr:uid="{00000000-0005-0000-0000-00004F010000}"/>
    <cellStyle name="Comma 42 3" xfId="334" xr:uid="{00000000-0005-0000-0000-000050010000}"/>
    <cellStyle name="Comma 42 4" xfId="335" xr:uid="{00000000-0005-0000-0000-000051010000}"/>
    <cellStyle name="Comma 43" xfId="336" xr:uid="{00000000-0005-0000-0000-000052010000}"/>
    <cellStyle name="Comma 43 2" xfId="337" xr:uid="{00000000-0005-0000-0000-000053010000}"/>
    <cellStyle name="Comma 43 2 2" xfId="338" xr:uid="{00000000-0005-0000-0000-000054010000}"/>
    <cellStyle name="Comma 43 3" xfId="339" xr:uid="{00000000-0005-0000-0000-000055010000}"/>
    <cellStyle name="Comma 43 4" xfId="340" xr:uid="{00000000-0005-0000-0000-000056010000}"/>
    <cellStyle name="Comma 44" xfId="341" xr:uid="{00000000-0005-0000-0000-000057010000}"/>
    <cellStyle name="Comma 44 2" xfId="342" xr:uid="{00000000-0005-0000-0000-000058010000}"/>
    <cellStyle name="Comma 44 2 2" xfId="343" xr:uid="{00000000-0005-0000-0000-000059010000}"/>
    <cellStyle name="Comma 44 3" xfId="344" xr:uid="{00000000-0005-0000-0000-00005A010000}"/>
    <cellStyle name="Comma 44 4" xfId="345" xr:uid="{00000000-0005-0000-0000-00005B010000}"/>
    <cellStyle name="Comma 45" xfId="346" xr:uid="{00000000-0005-0000-0000-00005C010000}"/>
    <cellStyle name="Comma 45 2" xfId="347" xr:uid="{00000000-0005-0000-0000-00005D010000}"/>
    <cellStyle name="Comma 45 2 2" xfId="348" xr:uid="{00000000-0005-0000-0000-00005E010000}"/>
    <cellStyle name="Comma 45 3" xfId="349" xr:uid="{00000000-0005-0000-0000-00005F010000}"/>
    <cellStyle name="Comma 45 4" xfId="350" xr:uid="{00000000-0005-0000-0000-000060010000}"/>
    <cellStyle name="Comma 46" xfId="351" xr:uid="{00000000-0005-0000-0000-000061010000}"/>
    <cellStyle name="Comma 46 2" xfId="352" xr:uid="{00000000-0005-0000-0000-000062010000}"/>
    <cellStyle name="Comma 46 2 2" xfId="353" xr:uid="{00000000-0005-0000-0000-000063010000}"/>
    <cellStyle name="Comma 46 3" xfId="354" xr:uid="{00000000-0005-0000-0000-000064010000}"/>
    <cellStyle name="Comma 46 4" xfId="355" xr:uid="{00000000-0005-0000-0000-000065010000}"/>
    <cellStyle name="Comma 47" xfId="356" xr:uid="{00000000-0005-0000-0000-000066010000}"/>
    <cellStyle name="Comma 47 2" xfId="357" xr:uid="{00000000-0005-0000-0000-000067010000}"/>
    <cellStyle name="Comma 47 2 2" xfId="358" xr:uid="{00000000-0005-0000-0000-000068010000}"/>
    <cellStyle name="Comma 47 3" xfId="359" xr:uid="{00000000-0005-0000-0000-000069010000}"/>
    <cellStyle name="Comma 47 4" xfId="360" xr:uid="{00000000-0005-0000-0000-00006A010000}"/>
    <cellStyle name="Comma 48" xfId="361" xr:uid="{00000000-0005-0000-0000-00006B010000}"/>
    <cellStyle name="Comma 48 2" xfId="362" xr:uid="{00000000-0005-0000-0000-00006C010000}"/>
    <cellStyle name="Comma 48 2 2" xfId="363" xr:uid="{00000000-0005-0000-0000-00006D010000}"/>
    <cellStyle name="Comma 48 3" xfId="364" xr:uid="{00000000-0005-0000-0000-00006E010000}"/>
    <cellStyle name="Comma 48 4" xfId="365" xr:uid="{00000000-0005-0000-0000-00006F010000}"/>
    <cellStyle name="Comma 49" xfId="366" xr:uid="{00000000-0005-0000-0000-000070010000}"/>
    <cellStyle name="Comma 49 2" xfId="367" xr:uid="{00000000-0005-0000-0000-000071010000}"/>
    <cellStyle name="Comma 49 2 2" xfId="368" xr:uid="{00000000-0005-0000-0000-000072010000}"/>
    <cellStyle name="Comma 49 3" xfId="369" xr:uid="{00000000-0005-0000-0000-000073010000}"/>
    <cellStyle name="Comma 49 4" xfId="370" xr:uid="{00000000-0005-0000-0000-000074010000}"/>
    <cellStyle name="Comma 5" xfId="371" xr:uid="{00000000-0005-0000-0000-000075010000}"/>
    <cellStyle name="Comma 5 10" xfId="372" xr:uid="{00000000-0005-0000-0000-000076010000}"/>
    <cellStyle name="Comma 5 2" xfId="373" xr:uid="{00000000-0005-0000-0000-000077010000}"/>
    <cellStyle name="Comma 5 3" xfId="374" xr:uid="{00000000-0005-0000-0000-000078010000}"/>
    <cellStyle name="Comma 5 3 2" xfId="375" xr:uid="{00000000-0005-0000-0000-000079010000}"/>
    <cellStyle name="Comma 5 3 3" xfId="376" xr:uid="{00000000-0005-0000-0000-00007A010000}"/>
    <cellStyle name="Comma 5 4" xfId="377" xr:uid="{00000000-0005-0000-0000-00007B010000}"/>
    <cellStyle name="Comma 5 4 2" xfId="378" xr:uid="{00000000-0005-0000-0000-00007C010000}"/>
    <cellStyle name="Comma 5 4 3" xfId="379" xr:uid="{00000000-0005-0000-0000-00007D010000}"/>
    <cellStyle name="Comma 5 5" xfId="380" xr:uid="{00000000-0005-0000-0000-00007E010000}"/>
    <cellStyle name="Comma 5 5 2" xfId="381" xr:uid="{00000000-0005-0000-0000-00007F010000}"/>
    <cellStyle name="Comma 5 5 3" xfId="382" xr:uid="{00000000-0005-0000-0000-000080010000}"/>
    <cellStyle name="Comma 5 6" xfId="383" xr:uid="{00000000-0005-0000-0000-000081010000}"/>
    <cellStyle name="Comma 5 6 2" xfId="384" xr:uid="{00000000-0005-0000-0000-000082010000}"/>
    <cellStyle name="Comma 5 6 3" xfId="385" xr:uid="{00000000-0005-0000-0000-000083010000}"/>
    <cellStyle name="Comma 5 7" xfId="386" xr:uid="{00000000-0005-0000-0000-000084010000}"/>
    <cellStyle name="Comma 5 7 2" xfId="387" xr:uid="{00000000-0005-0000-0000-000085010000}"/>
    <cellStyle name="Comma 5 7 3" xfId="388" xr:uid="{00000000-0005-0000-0000-000086010000}"/>
    <cellStyle name="Comma 5 8" xfId="389" xr:uid="{00000000-0005-0000-0000-000087010000}"/>
    <cellStyle name="Comma 5 8 2" xfId="390" xr:uid="{00000000-0005-0000-0000-000088010000}"/>
    <cellStyle name="Comma 5 8 3" xfId="391" xr:uid="{00000000-0005-0000-0000-000089010000}"/>
    <cellStyle name="Comma 5 9" xfId="392" xr:uid="{00000000-0005-0000-0000-00008A010000}"/>
    <cellStyle name="Comma 5 9 2" xfId="393" xr:uid="{00000000-0005-0000-0000-00008B010000}"/>
    <cellStyle name="Comma 50" xfId="394" xr:uid="{00000000-0005-0000-0000-00008C010000}"/>
    <cellStyle name="Comma 50 2" xfId="395" xr:uid="{00000000-0005-0000-0000-00008D010000}"/>
    <cellStyle name="Comma 50 2 2" xfId="396" xr:uid="{00000000-0005-0000-0000-00008E010000}"/>
    <cellStyle name="Comma 50 3" xfId="397" xr:uid="{00000000-0005-0000-0000-00008F010000}"/>
    <cellStyle name="Comma 50 4" xfId="398" xr:uid="{00000000-0005-0000-0000-000090010000}"/>
    <cellStyle name="Comma 51" xfId="399" xr:uid="{00000000-0005-0000-0000-000091010000}"/>
    <cellStyle name="Comma 51 2" xfId="400" xr:uid="{00000000-0005-0000-0000-000092010000}"/>
    <cellStyle name="Comma 51 2 2" xfId="401" xr:uid="{00000000-0005-0000-0000-000093010000}"/>
    <cellStyle name="Comma 51 3" xfId="402" xr:uid="{00000000-0005-0000-0000-000094010000}"/>
    <cellStyle name="Comma 51 4" xfId="403" xr:uid="{00000000-0005-0000-0000-000095010000}"/>
    <cellStyle name="Comma 52 2" xfId="404" xr:uid="{00000000-0005-0000-0000-000096010000}"/>
    <cellStyle name="Comma 52 2 2" xfId="405" xr:uid="{00000000-0005-0000-0000-000097010000}"/>
    <cellStyle name="Comma 52 3" xfId="406" xr:uid="{00000000-0005-0000-0000-000098010000}"/>
    <cellStyle name="Comma 53 2" xfId="407" xr:uid="{00000000-0005-0000-0000-000099010000}"/>
    <cellStyle name="Comma 54 2" xfId="408" xr:uid="{00000000-0005-0000-0000-00009A010000}"/>
    <cellStyle name="Comma 55 2" xfId="409" xr:uid="{00000000-0005-0000-0000-00009B010000}"/>
    <cellStyle name="Comma 56" xfId="410" xr:uid="{00000000-0005-0000-0000-00009C010000}"/>
    <cellStyle name="Comma 56 2" xfId="411" xr:uid="{00000000-0005-0000-0000-00009D010000}"/>
    <cellStyle name="Comma 57" xfId="412" xr:uid="{00000000-0005-0000-0000-00009E010000}"/>
    <cellStyle name="Comma 57 2" xfId="1000" xr:uid="{00000000-0005-0000-0000-00009F010000}"/>
    <cellStyle name="Comma 59" xfId="413" xr:uid="{00000000-0005-0000-0000-0000A0010000}"/>
    <cellStyle name="Comma 6" xfId="414" xr:uid="{00000000-0005-0000-0000-0000A1010000}"/>
    <cellStyle name="Comma 6 2" xfId="415" xr:uid="{00000000-0005-0000-0000-0000A2010000}"/>
    <cellStyle name="Comma 6 3" xfId="416" xr:uid="{00000000-0005-0000-0000-0000A3010000}"/>
    <cellStyle name="Comma 6 3 2" xfId="417" xr:uid="{00000000-0005-0000-0000-0000A4010000}"/>
    <cellStyle name="Comma 6 4" xfId="418" xr:uid="{00000000-0005-0000-0000-0000A5010000}"/>
    <cellStyle name="Comma 60" xfId="419" xr:uid="{00000000-0005-0000-0000-0000A6010000}"/>
    <cellStyle name="Comma 62" xfId="420" xr:uid="{00000000-0005-0000-0000-0000A7010000}"/>
    <cellStyle name="Comma 64" xfId="421" xr:uid="{00000000-0005-0000-0000-0000A8010000}"/>
    <cellStyle name="Comma 65" xfId="422" xr:uid="{00000000-0005-0000-0000-0000A9010000}"/>
    <cellStyle name="Comma 67" xfId="423" xr:uid="{00000000-0005-0000-0000-0000AA010000}"/>
    <cellStyle name="Comma 69" xfId="424" xr:uid="{00000000-0005-0000-0000-0000AB010000}"/>
    <cellStyle name="Comma 7" xfId="425" xr:uid="{00000000-0005-0000-0000-0000AC010000}"/>
    <cellStyle name="Comma 7 2" xfId="426" xr:uid="{00000000-0005-0000-0000-0000AD010000}"/>
    <cellStyle name="Comma 7 2 2" xfId="427" xr:uid="{00000000-0005-0000-0000-0000AE010000}"/>
    <cellStyle name="Comma 7 3" xfId="428" xr:uid="{00000000-0005-0000-0000-0000AF010000}"/>
    <cellStyle name="Comma 7 4" xfId="429" xr:uid="{00000000-0005-0000-0000-0000B0010000}"/>
    <cellStyle name="Comma 71" xfId="430" xr:uid="{00000000-0005-0000-0000-0000B1010000}"/>
    <cellStyle name="Comma 72" xfId="431" xr:uid="{00000000-0005-0000-0000-0000B2010000}"/>
    <cellStyle name="Comma 8" xfId="432" xr:uid="{00000000-0005-0000-0000-0000B3010000}"/>
    <cellStyle name="Comma 8 2" xfId="433" xr:uid="{00000000-0005-0000-0000-0000B4010000}"/>
    <cellStyle name="Comma 8 2 2" xfId="434" xr:uid="{00000000-0005-0000-0000-0000B5010000}"/>
    <cellStyle name="Comma 8 3" xfId="435" xr:uid="{00000000-0005-0000-0000-0000B6010000}"/>
    <cellStyle name="Comma 8 4" xfId="436" xr:uid="{00000000-0005-0000-0000-0000B7010000}"/>
    <cellStyle name="Comma 9" xfId="437" xr:uid="{00000000-0005-0000-0000-0000B8010000}"/>
    <cellStyle name="Comma 9 2" xfId="438" xr:uid="{00000000-0005-0000-0000-0000B9010000}"/>
    <cellStyle name="Comma 9 2 2" xfId="439" xr:uid="{00000000-0005-0000-0000-0000BA010000}"/>
    <cellStyle name="Comma 9 3" xfId="440" xr:uid="{00000000-0005-0000-0000-0000BB010000}"/>
    <cellStyle name="Comma 9 4" xfId="441" xr:uid="{00000000-0005-0000-0000-0000BC010000}"/>
    <cellStyle name="Currency 2" xfId="442" xr:uid="{00000000-0005-0000-0000-0000BD010000}"/>
    <cellStyle name="Currency 2 2" xfId="443" xr:uid="{00000000-0005-0000-0000-0000BE010000}"/>
    <cellStyle name="Currency 2 3" xfId="1057" xr:uid="{00000000-0005-0000-0000-0000BF010000}"/>
    <cellStyle name="Currency 21" xfId="444" xr:uid="{00000000-0005-0000-0000-0000C0010000}"/>
    <cellStyle name="Currency 3 12 2" xfId="445" xr:uid="{00000000-0005-0000-0000-0000C1010000}"/>
    <cellStyle name="Currency 3 12 2 2" xfId="446" xr:uid="{00000000-0005-0000-0000-0000C2010000}"/>
    <cellStyle name="Currency 3 12 2 3" xfId="447" xr:uid="{00000000-0005-0000-0000-0000C3010000}"/>
    <cellStyle name="Currency 3 12 3" xfId="448" xr:uid="{00000000-0005-0000-0000-0000C4010000}"/>
    <cellStyle name="Currency 3 12 3 2" xfId="449" xr:uid="{00000000-0005-0000-0000-0000C5010000}"/>
    <cellStyle name="Currency 3 12 3 3" xfId="450" xr:uid="{00000000-0005-0000-0000-0000C6010000}"/>
    <cellStyle name="Currency 3 3 5" xfId="451" xr:uid="{00000000-0005-0000-0000-0000C7010000}"/>
    <cellStyle name="Dezimal [0]_PLDT" xfId="452" xr:uid="{00000000-0005-0000-0000-0000C8010000}"/>
    <cellStyle name="Dezimal_PLDT" xfId="453" xr:uid="{00000000-0005-0000-0000-0000C9010000}"/>
    <cellStyle name="Dobro" xfId="454" xr:uid="{00000000-0005-0000-0000-0000CA010000}"/>
    <cellStyle name="Dobro 2" xfId="455" xr:uid="{00000000-0005-0000-0000-0000CB010000}"/>
    <cellStyle name="Dobro 2 2" xfId="456" xr:uid="{00000000-0005-0000-0000-0000CC010000}"/>
    <cellStyle name="Dobro 3" xfId="457" xr:uid="{00000000-0005-0000-0000-0000CD010000}"/>
    <cellStyle name="Excel Built-in Normal" xfId="458" xr:uid="{00000000-0005-0000-0000-0000CE010000}"/>
    <cellStyle name="Excel Built-in Normal 1" xfId="459" xr:uid="{00000000-0005-0000-0000-0000CF010000}"/>
    <cellStyle name="Excel Built-in Normal 10" xfId="460" xr:uid="{00000000-0005-0000-0000-0000D0010000}"/>
    <cellStyle name="Excel Built-in Normal 10 2" xfId="461" xr:uid="{00000000-0005-0000-0000-0000D1010000}"/>
    <cellStyle name="Excel Built-in Normal 3 2 3" xfId="462" xr:uid="{00000000-0005-0000-0000-0000D2010000}"/>
    <cellStyle name="Excel Built-in Normal_TROSKOVNIK-revizija2 2" xfId="463" xr:uid="{00000000-0005-0000-0000-0000D3010000}"/>
    <cellStyle name="Excel Built-in Zarez 5 2" xfId="464" xr:uid="{00000000-0005-0000-0000-0000D4010000}"/>
    <cellStyle name="Excel Built-in Zarez_BIM SK i TK oprema 130503" xfId="465" xr:uid="{00000000-0005-0000-0000-0000D5010000}"/>
    <cellStyle name="Good 2" xfId="466" xr:uid="{00000000-0005-0000-0000-0000D6010000}"/>
    <cellStyle name="Grey" xfId="467" xr:uid="{00000000-0005-0000-0000-0000D7010000}"/>
    <cellStyle name="H1" xfId="468" xr:uid="{00000000-0005-0000-0000-0000D8010000}"/>
    <cellStyle name="Hiperveza 2" xfId="1144" xr:uid="{00000000-0005-0000-0000-0000D9010000}"/>
    <cellStyle name="Hyperlink 2" xfId="1116" xr:uid="{00000000-0005-0000-0000-0000DA010000}"/>
    <cellStyle name="Input [yellow]" xfId="469" xr:uid="{00000000-0005-0000-0000-0000DB010000}"/>
    <cellStyle name="Izlaz" xfId="470" xr:uid="{00000000-0005-0000-0000-0000DC010000}"/>
    <cellStyle name="Izlaz 2" xfId="471" xr:uid="{00000000-0005-0000-0000-0000DD010000}"/>
    <cellStyle name="Izlaz 2 2" xfId="472" xr:uid="{00000000-0005-0000-0000-0000DE010000}"/>
    <cellStyle name="Izlaz 3" xfId="473" xr:uid="{00000000-0005-0000-0000-0000DF010000}"/>
    <cellStyle name="Jednakovrijedno" xfId="1001" xr:uid="{00000000-0005-0000-0000-0000E0010000}"/>
    <cellStyle name="kolona A" xfId="474" xr:uid="{00000000-0005-0000-0000-0000E1010000}"/>
    <cellStyle name="kolona B" xfId="475" xr:uid="{00000000-0005-0000-0000-0000E2010000}"/>
    <cellStyle name="kolona C" xfId="476" xr:uid="{00000000-0005-0000-0000-0000E3010000}"/>
    <cellStyle name="kolona D" xfId="477" xr:uid="{00000000-0005-0000-0000-0000E4010000}"/>
    <cellStyle name="kolona E" xfId="478" xr:uid="{00000000-0005-0000-0000-0000E5010000}"/>
    <cellStyle name="kolona F" xfId="479" xr:uid="{00000000-0005-0000-0000-0000E6010000}"/>
    <cellStyle name="kolona G" xfId="480" xr:uid="{00000000-0005-0000-0000-0000E7010000}"/>
    <cellStyle name="kolona H" xfId="481" xr:uid="{00000000-0005-0000-0000-0000E8010000}"/>
    <cellStyle name="kolona1" xfId="482" xr:uid="{00000000-0005-0000-0000-0000E9010000}"/>
    <cellStyle name="kolona2" xfId="483" xr:uid="{00000000-0005-0000-0000-0000EA010000}"/>
    <cellStyle name="kolona3" xfId="484" xr:uid="{00000000-0005-0000-0000-0000EB010000}"/>
    <cellStyle name="komadi" xfId="485" xr:uid="{00000000-0005-0000-0000-0000EC010000}"/>
    <cellStyle name="merge" xfId="486" xr:uid="{00000000-0005-0000-0000-0000ED010000}"/>
    <cellStyle name="nabrajanje" xfId="487" xr:uid="{00000000-0005-0000-0000-0000EE010000}"/>
    <cellStyle name="Naslov" xfId="488" xr:uid="{00000000-0005-0000-0000-0000EF010000}"/>
    <cellStyle name="Naslov 1 1" xfId="489" xr:uid="{00000000-0005-0000-0000-0000F0010000}"/>
    <cellStyle name="Naslov 1 2" xfId="490" xr:uid="{00000000-0005-0000-0000-0000F1010000}"/>
    <cellStyle name="Naslov 5" xfId="491" xr:uid="{00000000-0005-0000-0000-0000F2010000}"/>
    <cellStyle name="Navadno_Varnost ICIT" xfId="492" xr:uid="{00000000-0005-0000-0000-0000F3010000}"/>
    <cellStyle name="Normal - Style1" xfId="493" xr:uid="{00000000-0005-0000-0000-0000F4010000}"/>
    <cellStyle name="Normal 10" xfId="494" xr:uid="{00000000-0005-0000-0000-0000F5010000}"/>
    <cellStyle name="Normal 10 10" xfId="1113" xr:uid="{00000000-0005-0000-0000-0000F6010000}"/>
    <cellStyle name="Normal 10 19" xfId="495" xr:uid="{00000000-0005-0000-0000-0000F7010000}"/>
    <cellStyle name="Normal 10 19 2" xfId="496" xr:uid="{00000000-0005-0000-0000-0000F8010000}"/>
    <cellStyle name="Normal 10 2" xfId="497" xr:uid="{00000000-0005-0000-0000-0000F9010000}"/>
    <cellStyle name="Normal 10 2 2" xfId="498" xr:uid="{00000000-0005-0000-0000-0000FA010000}"/>
    <cellStyle name="Normal 10 2 2 2" xfId="499" xr:uid="{00000000-0005-0000-0000-0000FB010000}"/>
    <cellStyle name="Normal 10 3" xfId="500" xr:uid="{00000000-0005-0000-0000-0000FC010000}"/>
    <cellStyle name="Normal 10 4" xfId="501" xr:uid="{00000000-0005-0000-0000-0000FD010000}"/>
    <cellStyle name="Normal 10_Jezevac_pecenjara_concept_tender_v_2011060_1" xfId="1147" xr:uid="{00000000-0005-0000-0000-0000FE010000}"/>
    <cellStyle name="Normal 101" xfId="1062" xr:uid="{00000000-0005-0000-0000-0000FF010000}"/>
    <cellStyle name="Normal 102" xfId="502" xr:uid="{00000000-0005-0000-0000-000000020000}"/>
    <cellStyle name="Normal 103 2" xfId="503" xr:uid="{00000000-0005-0000-0000-000001020000}"/>
    <cellStyle name="Normal 103 2 10" xfId="1118" xr:uid="{00000000-0005-0000-0000-000002020000}"/>
    <cellStyle name="Normal 103 2 11" xfId="1120" xr:uid="{00000000-0005-0000-0000-000003020000}"/>
    <cellStyle name="Normal 103 2 12" xfId="1128" xr:uid="{00000000-0005-0000-0000-000004020000}"/>
    <cellStyle name="Normal 103 2 2" xfId="504" xr:uid="{00000000-0005-0000-0000-000005020000}"/>
    <cellStyle name="Normal 103 2 2 2" xfId="1004" xr:uid="{00000000-0005-0000-0000-000006020000}"/>
    <cellStyle name="Normal 103 2 2 2 2 3" xfId="1124" xr:uid="{00000000-0005-0000-0000-000007020000}"/>
    <cellStyle name="Normal 103 2 2 3" xfId="1012" xr:uid="{00000000-0005-0000-0000-000008020000}"/>
    <cellStyle name="Normal 103 2 2 4" xfId="1014" xr:uid="{00000000-0005-0000-0000-000009020000}"/>
    <cellStyle name="Normal 103 2 2 4 2" xfId="1123" xr:uid="{00000000-0005-0000-0000-00000A020000}"/>
    <cellStyle name="Normal 103 2 2 4 2 2" xfId="1127" xr:uid="{00000000-0005-0000-0000-00000B020000}"/>
    <cellStyle name="Normal 103 2 2 4 2 2 2" xfId="1142" xr:uid="{00000000-0005-0000-0000-00000C020000}"/>
    <cellStyle name="Normal 103 2 2 5" xfId="1122" xr:uid="{00000000-0005-0000-0000-00000D020000}"/>
    <cellStyle name="Normal 103 2 2 5 2 2" xfId="1145" xr:uid="{00000000-0005-0000-0000-00000E020000}"/>
    <cellStyle name="Normal 103 2 2 6" xfId="1146" xr:uid="{00000000-0005-0000-0000-00000F020000}"/>
    <cellStyle name="Normal 103 2 3" xfId="999" xr:uid="{00000000-0005-0000-0000-000010020000}"/>
    <cellStyle name="Normal 103 2 3 2" xfId="1020" xr:uid="{00000000-0005-0000-0000-000011020000}"/>
    <cellStyle name="Normal 103 2 3 2 2" xfId="1115" xr:uid="{00000000-0005-0000-0000-000012020000}"/>
    <cellStyle name="Normal 103 2 3 2 3" xfId="1137" xr:uid="{00000000-0005-0000-0000-000013020000}"/>
    <cellStyle name="Normal 103 2 4" xfId="1003" xr:uid="{00000000-0005-0000-0000-000014020000}"/>
    <cellStyle name="Normal 103 2 5" xfId="1011" xr:uid="{00000000-0005-0000-0000-000015020000}"/>
    <cellStyle name="Normal 103 2 5 2" xfId="1016" xr:uid="{00000000-0005-0000-0000-000016020000}"/>
    <cellStyle name="Normal 103 2 5 2 2" xfId="1139" xr:uid="{00000000-0005-0000-0000-000017020000}"/>
    <cellStyle name="Normal 103 2 5 2 2 2" xfId="1140" xr:uid="{00000000-0005-0000-0000-000018020000}"/>
    <cellStyle name="Normal 103 2 5 3" xfId="1023" xr:uid="{00000000-0005-0000-0000-000019020000}"/>
    <cellStyle name="Normal 103 2 5 4" xfId="1112" xr:uid="{00000000-0005-0000-0000-00001A020000}"/>
    <cellStyle name="Normal 103 2 5 5" xfId="1114" xr:uid="{00000000-0005-0000-0000-00001B020000}"/>
    <cellStyle name="Normal 103 2 5 6" xfId="1119" xr:uid="{00000000-0005-0000-0000-00001C020000}"/>
    <cellStyle name="Normal 103 2 5 7" xfId="1136" xr:uid="{00000000-0005-0000-0000-00001D020000}"/>
    <cellStyle name="Normal 103 2 6" xfId="1013" xr:uid="{00000000-0005-0000-0000-00001E020000}"/>
    <cellStyle name="Normal 103 2 6 2" xfId="1018" xr:uid="{00000000-0005-0000-0000-00001F020000}"/>
    <cellStyle name="Normal 103 2 6 3" xfId="1121" xr:uid="{00000000-0005-0000-0000-000020020000}"/>
    <cellStyle name="Normal 103 2 7" xfId="1017" xr:uid="{00000000-0005-0000-0000-000021020000}"/>
    <cellStyle name="Normal 103 2 8" xfId="1021" xr:uid="{00000000-0005-0000-0000-000022020000}"/>
    <cellStyle name="Normal 103 2 9" xfId="1110" xr:uid="{00000000-0005-0000-0000-000023020000}"/>
    <cellStyle name="Normal 106" xfId="1064" xr:uid="{00000000-0005-0000-0000-000024020000}"/>
    <cellStyle name="Normal 11" xfId="505" xr:uid="{00000000-0005-0000-0000-000025020000}"/>
    <cellStyle name="Normal 11 2" xfId="506" xr:uid="{00000000-0005-0000-0000-000026020000}"/>
    <cellStyle name="Normal 11 3" xfId="507" xr:uid="{00000000-0005-0000-0000-000027020000}"/>
    <cellStyle name="Normal 11 4" xfId="508" xr:uid="{00000000-0005-0000-0000-000028020000}"/>
    <cellStyle name="Normal 11 5" xfId="509" xr:uid="{00000000-0005-0000-0000-000029020000}"/>
    <cellStyle name="Normal 11_gradska-palaca-troskovnik" xfId="510" xr:uid="{00000000-0005-0000-0000-00002A020000}"/>
    <cellStyle name="Normal 110" xfId="1065" xr:uid="{00000000-0005-0000-0000-00002B020000}"/>
    <cellStyle name="Normal 111" xfId="1066" xr:uid="{00000000-0005-0000-0000-00002C020000}"/>
    <cellStyle name="Normal 116" xfId="1068" xr:uid="{00000000-0005-0000-0000-00002D020000}"/>
    <cellStyle name="Normal 117" xfId="1069" xr:uid="{00000000-0005-0000-0000-00002E020000}"/>
    <cellStyle name="Normal 118" xfId="511" xr:uid="{00000000-0005-0000-0000-00002F020000}"/>
    <cellStyle name="Normal 118 2" xfId="512" xr:uid="{00000000-0005-0000-0000-000030020000}"/>
    <cellStyle name="Normal 12" xfId="513" xr:uid="{00000000-0005-0000-0000-000031020000}"/>
    <cellStyle name="Normal 12 2" xfId="514" xr:uid="{00000000-0005-0000-0000-000032020000}"/>
    <cellStyle name="Normal 12 3" xfId="515" xr:uid="{00000000-0005-0000-0000-000033020000}"/>
    <cellStyle name="Normal 120" xfId="1070" xr:uid="{00000000-0005-0000-0000-000034020000}"/>
    <cellStyle name="Normal 121" xfId="1071" xr:uid="{00000000-0005-0000-0000-000035020000}"/>
    <cellStyle name="Normal 122" xfId="516" xr:uid="{00000000-0005-0000-0000-000036020000}"/>
    <cellStyle name="Normal 123" xfId="517" xr:uid="{00000000-0005-0000-0000-000037020000}"/>
    <cellStyle name="Normal 123 2" xfId="518" xr:uid="{00000000-0005-0000-0000-000038020000}"/>
    <cellStyle name="Normal 124" xfId="1072" xr:uid="{00000000-0005-0000-0000-000039020000}"/>
    <cellStyle name="Normal 125" xfId="519" xr:uid="{00000000-0005-0000-0000-00003A020000}"/>
    <cellStyle name="Normal 126" xfId="520" xr:uid="{00000000-0005-0000-0000-00003B020000}"/>
    <cellStyle name="Normal 127" xfId="521" xr:uid="{00000000-0005-0000-0000-00003C020000}"/>
    <cellStyle name="Normal 128" xfId="522" xr:uid="{00000000-0005-0000-0000-00003D020000}"/>
    <cellStyle name="Normal 129" xfId="1073" xr:uid="{00000000-0005-0000-0000-00003E020000}"/>
    <cellStyle name="Normal 13" xfId="523" xr:uid="{00000000-0005-0000-0000-00003F020000}"/>
    <cellStyle name="Normal 13 35" xfId="1033" xr:uid="{00000000-0005-0000-0000-000040020000}"/>
    <cellStyle name="Normal 13 5" xfId="524" xr:uid="{00000000-0005-0000-0000-000041020000}"/>
    <cellStyle name="Normal 13 5 2" xfId="525" xr:uid="{00000000-0005-0000-0000-000042020000}"/>
    <cellStyle name="Normal 130" xfId="526" xr:uid="{00000000-0005-0000-0000-000043020000}"/>
    <cellStyle name="Normal 131" xfId="527" xr:uid="{00000000-0005-0000-0000-000044020000}"/>
    <cellStyle name="Normal 132" xfId="528" xr:uid="{00000000-0005-0000-0000-000045020000}"/>
    <cellStyle name="Normal 133" xfId="529" xr:uid="{00000000-0005-0000-0000-000046020000}"/>
    <cellStyle name="Normal 134" xfId="1075" xr:uid="{00000000-0005-0000-0000-000047020000}"/>
    <cellStyle name="Normal 135" xfId="1076" xr:uid="{00000000-0005-0000-0000-000048020000}"/>
    <cellStyle name="Normal 137" xfId="1077" xr:uid="{00000000-0005-0000-0000-000049020000}"/>
    <cellStyle name="Normal 138" xfId="1078" xr:uid="{00000000-0005-0000-0000-00004A020000}"/>
    <cellStyle name="Normal 139" xfId="1079" xr:uid="{00000000-0005-0000-0000-00004B020000}"/>
    <cellStyle name="Normal 14" xfId="530" xr:uid="{00000000-0005-0000-0000-00004C020000}"/>
    <cellStyle name="Normal 14 2" xfId="531" xr:uid="{00000000-0005-0000-0000-00004D020000}"/>
    <cellStyle name="Normal 14 3" xfId="532" xr:uid="{00000000-0005-0000-0000-00004E020000}"/>
    <cellStyle name="Normal 14 4" xfId="533" xr:uid="{00000000-0005-0000-0000-00004F020000}"/>
    <cellStyle name="Normal 14 5" xfId="534" xr:uid="{00000000-0005-0000-0000-000050020000}"/>
    <cellStyle name="Normal 14 6" xfId="535" xr:uid="{00000000-0005-0000-0000-000051020000}"/>
    <cellStyle name="Normal 14_gradska-palaca-troskovnik" xfId="536" xr:uid="{00000000-0005-0000-0000-000052020000}"/>
    <cellStyle name="Normal 140" xfId="1080" xr:uid="{00000000-0005-0000-0000-000053020000}"/>
    <cellStyle name="Normal 141" xfId="1081" xr:uid="{00000000-0005-0000-0000-000054020000}"/>
    <cellStyle name="Normal 142" xfId="1082" xr:uid="{00000000-0005-0000-0000-000055020000}"/>
    <cellStyle name="Normal 143" xfId="1083" xr:uid="{00000000-0005-0000-0000-000056020000}"/>
    <cellStyle name="Normal 144" xfId="1084" xr:uid="{00000000-0005-0000-0000-000057020000}"/>
    <cellStyle name="Normal 145" xfId="1005" xr:uid="{00000000-0005-0000-0000-000058020000}"/>
    <cellStyle name="Normal 146" xfId="1085" xr:uid="{00000000-0005-0000-0000-000059020000}"/>
    <cellStyle name="Normal 147" xfId="1086" xr:uid="{00000000-0005-0000-0000-00005A020000}"/>
    <cellStyle name="Normal 148" xfId="1087" xr:uid="{00000000-0005-0000-0000-00005B020000}"/>
    <cellStyle name="Normal 149" xfId="1088" xr:uid="{00000000-0005-0000-0000-00005C020000}"/>
    <cellStyle name="Normal 15" xfId="537" xr:uid="{00000000-0005-0000-0000-00005D020000}"/>
    <cellStyle name="Normal 15 2" xfId="538" xr:uid="{00000000-0005-0000-0000-00005E020000}"/>
    <cellStyle name="Normal 15 3" xfId="539" xr:uid="{00000000-0005-0000-0000-00005F020000}"/>
    <cellStyle name="Normal 150" xfId="1089" xr:uid="{00000000-0005-0000-0000-000060020000}"/>
    <cellStyle name="Normal 151" xfId="1090" xr:uid="{00000000-0005-0000-0000-000061020000}"/>
    <cellStyle name="Normal 152" xfId="1091" xr:uid="{00000000-0005-0000-0000-000062020000}"/>
    <cellStyle name="Normal 153" xfId="1092" xr:uid="{00000000-0005-0000-0000-000063020000}"/>
    <cellStyle name="Normal 157" xfId="1093" xr:uid="{00000000-0005-0000-0000-000064020000}"/>
    <cellStyle name="Normal 158" xfId="1094" xr:uid="{00000000-0005-0000-0000-000065020000}"/>
    <cellStyle name="Normal 159" xfId="1095" xr:uid="{00000000-0005-0000-0000-000066020000}"/>
    <cellStyle name="Normal 16" xfId="540" xr:uid="{00000000-0005-0000-0000-000067020000}"/>
    <cellStyle name="Normal 16 2" xfId="541" xr:uid="{00000000-0005-0000-0000-000068020000}"/>
    <cellStyle name="Normal 16 3" xfId="542" xr:uid="{00000000-0005-0000-0000-000069020000}"/>
    <cellStyle name="Normal 16 4" xfId="1042" xr:uid="{00000000-0005-0000-0000-00006A020000}"/>
    <cellStyle name="Normal 160" xfId="1096" xr:uid="{00000000-0005-0000-0000-00006B020000}"/>
    <cellStyle name="Normal 161" xfId="1097" xr:uid="{00000000-0005-0000-0000-00006C020000}"/>
    <cellStyle name="Normal 162" xfId="1098" xr:uid="{00000000-0005-0000-0000-00006D020000}"/>
    <cellStyle name="Normal 163" xfId="1099" xr:uid="{00000000-0005-0000-0000-00006E020000}"/>
    <cellStyle name="Normal 164" xfId="1100" xr:uid="{00000000-0005-0000-0000-00006F020000}"/>
    <cellStyle name="Normal 165" xfId="1101" xr:uid="{00000000-0005-0000-0000-000070020000}"/>
    <cellStyle name="Normal 166" xfId="1102" xr:uid="{00000000-0005-0000-0000-000071020000}"/>
    <cellStyle name="Normal 167" xfId="1103" xr:uid="{00000000-0005-0000-0000-000072020000}"/>
    <cellStyle name="Normal 168" xfId="1104" xr:uid="{00000000-0005-0000-0000-000073020000}"/>
    <cellStyle name="Normal 169" xfId="1105" xr:uid="{00000000-0005-0000-0000-000074020000}"/>
    <cellStyle name="Normal 17" xfId="543" xr:uid="{00000000-0005-0000-0000-000075020000}"/>
    <cellStyle name="Normal 17 2" xfId="544" xr:uid="{00000000-0005-0000-0000-000076020000}"/>
    <cellStyle name="Normal 17 3" xfId="545" xr:uid="{00000000-0005-0000-0000-000077020000}"/>
    <cellStyle name="Normal 17 4" xfId="1041" xr:uid="{00000000-0005-0000-0000-000078020000}"/>
    <cellStyle name="Normal 170" xfId="1106" xr:uid="{00000000-0005-0000-0000-000079020000}"/>
    <cellStyle name="Normal 171" xfId="1107" xr:uid="{00000000-0005-0000-0000-00007A020000}"/>
    <cellStyle name="Normal 172" xfId="1108" xr:uid="{00000000-0005-0000-0000-00007B020000}"/>
    <cellStyle name="Normal 173" xfId="1109" xr:uid="{00000000-0005-0000-0000-00007C020000}"/>
    <cellStyle name="Normal 174" xfId="1074" xr:uid="{00000000-0005-0000-0000-00007D020000}"/>
    <cellStyle name="Normal 18" xfId="546" xr:uid="{00000000-0005-0000-0000-00007E020000}"/>
    <cellStyle name="Normal 18 2" xfId="547" xr:uid="{00000000-0005-0000-0000-00007F020000}"/>
    <cellStyle name="Normal 18 3" xfId="548" xr:uid="{00000000-0005-0000-0000-000080020000}"/>
    <cellStyle name="Normal 19" xfId="549" xr:uid="{00000000-0005-0000-0000-000081020000}"/>
    <cellStyle name="Normal 19 10" xfId="550" xr:uid="{00000000-0005-0000-0000-000082020000}"/>
    <cellStyle name="Normal 19 2" xfId="551" xr:uid="{00000000-0005-0000-0000-000083020000}"/>
    <cellStyle name="Normal 19 2 2" xfId="1008" xr:uid="{00000000-0005-0000-0000-000084020000}"/>
    <cellStyle name="Normal 19 2 3" xfId="1141" xr:uid="{00000000-0005-0000-0000-000085020000}"/>
    <cellStyle name="Normal 2" xfId="552" xr:uid="{00000000-0005-0000-0000-000086020000}"/>
    <cellStyle name="Normal 2 10" xfId="553" xr:uid="{00000000-0005-0000-0000-000087020000}"/>
    <cellStyle name="Normal 2 10 2" xfId="554" xr:uid="{00000000-0005-0000-0000-000088020000}"/>
    <cellStyle name="Normal 2 11" xfId="555" xr:uid="{00000000-0005-0000-0000-000089020000}"/>
    <cellStyle name="Normal 2 12" xfId="556" xr:uid="{00000000-0005-0000-0000-00008A020000}"/>
    <cellStyle name="Normal 2 13" xfId="557" xr:uid="{00000000-0005-0000-0000-00008B020000}"/>
    <cellStyle name="Normal 2 14" xfId="558" xr:uid="{00000000-0005-0000-0000-00008C020000}"/>
    <cellStyle name="Normal 2 15" xfId="559" xr:uid="{00000000-0005-0000-0000-00008D020000}"/>
    <cellStyle name="Normal 2 16" xfId="560" xr:uid="{00000000-0005-0000-0000-00008E020000}"/>
    <cellStyle name="Normal 2 17" xfId="561" xr:uid="{00000000-0005-0000-0000-00008F020000}"/>
    <cellStyle name="Normal 2 18" xfId="562" xr:uid="{00000000-0005-0000-0000-000090020000}"/>
    <cellStyle name="Normal 2 19" xfId="563" xr:uid="{00000000-0005-0000-0000-000091020000}"/>
    <cellStyle name="Normal 2 2" xfId="564" xr:uid="{00000000-0005-0000-0000-000092020000}"/>
    <cellStyle name="Normal 2 2 2" xfId="565" xr:uid="{00000000-0005-0000-0000-000093020000}"/>
    <cellStyle name="Normal 2 2 3" xfId="566" xr:uid="{00000000-0005-0000-0000-000094020000}"/>
    <cellStyle name="Normal 2 2 4" xfId="567" xr:uid="{00000000-0005-0000-0000-000095020000}"/>
    <cellStyle name="Normal 2 2 5" xfId="1028" xr:uid="{00000000-0005-0000-0000-000096020000}"/>
    <cellStyle name="Normal 2 2 6" xfId="1138" xr:uid="{00000000-0005-0000-0000-000097020000}"/>
    <cellStyle name="Normal 2 20" xfId="568" xr:uid="{00000000-0005-0000-0000-000098020000}"/>
    <cellStyle name="Normal 2 21" xfId="569" xr:uid="{00000000-0005-0000-0000-000099020000}"/>
    <cellStyle name="Normal 2 22" xfId="570" xr:uid="{00000000-0005-0000-0000-00009A020000}"/>
    <cellStyle name="Normal 2 23" xfId="571" xr:uid="{00000000-0005-0000-0000-00009B020000}"/>
    <cellStyle name="Normal 2 24" xfId="572" xr:uid="{00000000-0005-0000-0000-00009C020000}"/>
    <cellStyle name="Normal 2 25" xfId="573" xr:uid="{00000000-0005-0000-0000-00009D020000}"/>
    <cellStyle name="Normal 2 26" xfId="574" xr:uid="{00000000-0005-0000-0000-00009E020000}"/>
    <cellStyle name="Normal 2 27" xfId="575" xr:uid="{00000000-0005-0000-0000-00009F020000}"/>
    <cellStyle name="Normal 2 28" xfId="576" xr:uid="{00000000-0005-0000-0000-0000A0020000}"/>
    <cellStyle name="Normal 2 29" xfId="577" xr:uid="{00000000-0005-0000-0000-0000A1020000}"/>
    <cellStyle name="Normal 2 3" xfId="578" xr:uid="{00000000-0005-0000-0000-0000A2020000}"/>
    <cellStyle name="Normal 2 3 2" xfId="579" xr:uid="{00000000-0005-0000-0000-0000A3020000}"/>
    <cellStyle name="Normal 2 30" xfId="580" xr:uid="{00000000-0005-0000-0000-0000A4020000}"/>
    <cellStyle name="Normal 2 31" xfId="581" xr:uid="{00000000-0005-0000-0000-0000A5020000}"/>
    <cellStyle name="Normal 2 32" xfId="582" xr:uid="{00000000-0005-0000-0000-0000A6020000}"/>
    <cellStyle name="Normal 2 33" xfId="583" xr:uid="{00000000-0005-0000-0000-0000A7020000}"/>
    <cellStyle name="Normal 2 34" xfId="584" xr:uid="{00000000-0005-0000-0000-0000A8020000}"/>
    <cellStyle name="Normal 2 35" xfId="585" xr:uid="{00000000-0005-0000-0000-0000A9020000}"/>
    <cellStyle name="Normal 2 35 7" xfId="1019" xr:uid="{00000000-0005-0000-0000-0000AA020000}"/>
    <cellStyle name="Normal 2 36" xfId="586" xr:uid="{00000000-0005-0000-0000-0000AB020000}"/>
    <cellStyle name="Normal 2 37" xfId="587" xr:uid="{00000000-0005-0000-0000-0000AC020000}"/>
    <cellStyle name="Normal 2 38" xfId="588" xr:uid="{00000000-0005-0000-0000-0000AD020000}"/>
    <cellStyle name="Normal 2 39" xfId="589" xr:uid="{00000000-0005-0000-0000-0000AE020000}"/>
    <cellStyle name="Normal 2 4" xfId="590" xr:uid="{00000000-0005-0000-0000-0000AF020000}"/>
    <cellStyle name="Normal 2 4 2" xfId="591" xr:uid="{00000000-0005-0000-0000-0000B0020000}"/>
    <cellStyle name="Normal 2 40" xfId="592" xr:uid="{00000000-0005-0000-0000-0000B1020000}"/>
    <cellStyle name="Normal 2 41" xfId="593" xr:uid="{00000000-0005-0000-0000-0000B2020000}"/>
    <cellStyle name="Normal 2 42" xfId="594" xr:uid="{00000000-0005-0000-0000-0000B3020000}"/>
    <cellStyle name="Normal 2 43" xfId="595" xr:uid="{00000000-0005-0000-0000-0000B4020000}"/>
    <cellStyle name="Normal 2 44" xfId="596" xr:uid="{00000000-0005-0000-0000-0000B5020000}"/>
    <cellStyle name="Normal 2 45" xfId="597" xr:uid="{00000000-0005-0000-0000-0000B6020000}"/>
    <cellStyle name="Normal 2 46" xfId="598" xr:uid="{00000000-0005-0000-0000-0000B7020000}"/>
    <cellStyle name="Normal 2 47" xfId="599" xr:uid="{00000000-0005-0000-0000-0000B8020000}"/>
    <cellStyle name="Normal 2 48" xfId="600" xr:uid="{00000000-0005-0000-0000-0000B9020000}"/>
    <cellStyle name="Normal 2 49" xfId="601" xr:uid="{00000000-0005-0000-0000-0000BA020000}"/>
    <cellStyle name="Normal 2 5" xfId="602" xr:uid="{00000000-0005-0000-0000-0000BB020000}"/>
    <cellStyle name="Normal 2 5 2" xfId="603" xr:uid="{00000000-0005-0000-0000-0000BC020000}"/>
    <cellStyle name="Normal 2 5 3" xfId="1134" xr:uid="{00000000-0005-0000-0000-0000BD020000}"/>
    <cellStyle name="Normal 2 50" xfId="604" xr:uid="{00000000-0005-0000-0000-0000BE020000}"/>
    <cellStyle name="Normal 2 51" xfId="605" xr:uid="{00000000-0005-0000-0000-0000BF020000}"/>
    <cellStyle name="Normal 2 52" xfId="606" xr:uid="{00000000-0005-0000-0000-0000C0020000}"/>
    <cellStyle name="Normal 2 53" xfId="1010" xr:uid="{00000000-0005-0000-0000-0000C1020000}"/>
    <cellStyle name="Normal 2 54" xfId="1058" xr:uid="{00000000-0005-0000-0000-0000C2020000}"/>
    <cellStyle name="Normal 2 6" xfId="607" xr:uid="{00000000-0005-0000-0000-0000C3020000}"/>
    <cellStyle name="Normal 2 7" xfId="608" xr:uid="{00000000-0005-0000-0000-0000C4020000}"/>
    <cellStyle name="Normal 2 8" xfId="609" xr:uid="{00000000-0005-0000-0000-0000C5020000}"/>
    <cellStyle name="Normal 2 9" xfId="610" xr:uid="{00000000-0005-0000-0000-0000C6020000}"/>
    <cellStyle name="Normal 2_2009_06_03_tender_politin_PARCELACIJA - S formom" xfId="611" xr:uid="{00000000-0005-0000-0000-0000C7020000}"/>
    <cellStyle name="Normal 20" xfId="612" xr:uid="{00000000-0005-0000-0000-0000C8020000}"/>
    <cellStyle name="Normal 20 2" xfId="613" xr:uid="{00000000-0005-0000-0000-0000C9020000}"/>
    <cellStyle name="Normal 20 3" xfId="614" xr:uid="{00000000-0005-0000-0000-0000CA020000}"/>
    <cellStyle name="Normal 21" xfId="615" xr:uid="{00000000-0005-0000-0000-0000CB020000}"/>
    <cellStyle name="Normal 21 2" xfId="616" xr:uid="{00000000-0005-0000-0000-0000CC020000}"/>
    <cellStyle name="Normal 21 3" xfId="617" xr:uid="{00000000-0005-0000-0000-0000CD020000}"/>
    <cellStyle name="Normal 21 4" xfId="618" xr:uid="{00000000-0005-0000-0000-0000CE020000}"/>
    <cellStyle name="Normal 21 5" xfId="619" xr:uid="{00000000-0005-0000-0000-0000CF020000}"/>
    <cellStyle name="Normal 21 6" xfId="620" xr:uid="{00000000-0005-0000-0000-0000D0020000}"/>
    <cellStyle name="Normal 21_gradska-palaca-troskovnik" xfId="621" xr:uid="{00000000-0005-0000-0000-0000D1020000}"/>
    <cellStyle name="Normal 22" xfId="622" xr:uid="{00000000-0005-0000-0000-0000D2020000}"/>
    <cellStyle name="Normal 22 2" xfId="623" xr:uid="{00000000-0005-0000-0000-0000D3020000}"/>
    <cellStyle name="Normal 22 3 10" xfId="624" xr:uid="{00000000-0005-0000-0000-0000D4020000}"/>
    <cellStyle name="Normal 22 3 10 2" xfId="625" xr:uid="{00000000-0005-0000-0000-0000D5020000}"/>
    <cellStyle name="Normal 23" xfId="626" xr:uid="{00000000-0005-0000-0000-0000D6020000}"/>
    <cellStyle name="Normal 23 2" xfId="627" xr:uid="{00000000-0005-0000-0000-0000D7020000}"/>
    <cellStyle name="Normal 23 3" xfId="628" xr:uid="{00000000-0005-0000-0000-0000D8020000}"/>
    <cellStyle name="Normal 24" xfId="629" xr:uid="{00000000-0005-0000-0000-0000D9020000}"/>
    <cellStyle name="Normal 24 2" xfId="630" xr:uid="{00000000-0005-0000-0000-0000DA020000}"/>
    <cellStyle name="Normal 24 3" xfId="631" xr:uid="{00000000-0005-0000-0000-0000DB020000}"/>
    <cellStyle name="Normal 25" xfId="632" xr:uid="{00000000-0005-0000-0000-0000DC020000}"/>
    <cellStyle name="Normal 25 2" xfId="633" xr:uid="{00000000-0005-0000-0000-0000DD020000}"/>
    <cellStyle name="Normal 25 3" xfId="634" xr:uid="{00000000-0005-0000-0000-0000DE020000}"/>
    <cellStyle name="Normal 26" xfId="635" xr:uid="{00000000-0005-0000-0000-0000DF020000}"/>
    <cellStyle name="Normal 26 2" xfId="636" xr:uid="{00000000-0005-0000-0000-0000E0020000}"/>
    <cellStyle name="Normal 27" xfId="637" xr:uid="{00000000-0005-0000-0000-0000E1020000}"/>
    <cellStyle name="Normal 27 2" xfId="638" xr:uid="{00000000-0005-0000-0000-0000E2020000}"/>
    <cellStyle name="Normal 28" xfId="639" xr:uid="{00000000-0005-0000-0000-0000E3020000}"/>
    <cellStyle name="Normal 28 2" xfId="640" xr:uid="{00000000-0005-0000-0000-0000E4020000}"/>
    <cellStyle name="Normal 28 3" xfId="641" xr:uid="{00000000-0005-0000-0000-0000E5020000}"/>
    <cellStyle name="Normal 29" xfId="642" xr:uid="{00000000-0005-0000-0000-0000E6020000}"/>
    <cellStyle name="Normal 29 2" xfId="643" xr:uid="{00000000-0005-0000-0000-0000E7020000}"/>
    <cellStyle name="Normal 29 3" xfId="644" xr:uid="{00000000-0005-0000-0000-0000E8020000}"/>
    <cellStyle name="Normal 3" xfId="645" xr:uid="{00000000-0005-0000-0000-0000E9020000}"/>
    <cellStyle name="Normal 3 11" xfId="646" xr:uid="{00000000-0005-0000-0000-0000EA020000}"/>
    <cellStyle name="Normal 3 11 2" xfId="647" xr:uid="{00000000-0005-0000-0000-0000EB020000}"/>
    <cellStyle name="Normal 3 18 2 2" xfId="1029" xr:uid="{00000000-0005-0000-0000-0000EC020000}"/>
    <cellStyle name="Normal 3 2" xfId="648" xr:uid="{00000000-0005-0000-0000-0000ED020000}"/>
    <cellStyle name="Normal 3 2 2" xfId="649" xr:uid="{00000000-0005-0000-0000-0000EE020000}"/>
    <cellStyle name="Normal 3 2 3" xfId="650" xr:uid="{00000000-0005-0000-0000-0000EF020000}"/>
    <cellStyle name="Normal 3 3" xfId="651" xr:uid="{00000000-0005-0000-0000-0000F0020000}"/>
    <cellStyle name="Normal 3 3 2" xfId="652" xr:uid="{00000000-0005-0000-0000-0000F1020000}"/>
    <cellStyle name="Normal 3 4" xfId="653" xr:uid="{00000000-0005-0000-0000-0000F2020000}"/>
    <cellStyle name="Normal 3 5" xfId="654" xr:uid="{00000000-0005-0000-0000-0000F3020000}"/>
    <cellStyle name="Normal 3 6" xfId="1038" xr:uid="{00000000-0005-0000-0000-0000F4020000}"/>
    <cellStyle name="Normal 3 6 2" xfId="1040" xr:uid="{00000000-0005-0000-0000-0000F5020000}"/>
    <cellStyle name="Normal 3 9" xfId="1063" xr:uid="{00000000-0005-0000-0000-0000F6020000}"/>
    <cellStyle name="Normal 3 9 4" xfId="1067" xr:uid="{00000000-0005-0000-0000-0000F7020000}"/>
    <cellStyle name="Normal 30" xfId="655" xr:uid="{00000000-0005-0000-0000-0000F8020000}"/>
    <cellStyle name="Normal 30 2" xfId="656" xr:uid="{00000000-0005-0000-0000-0000F9020000}"/>
    <cellStyle name="Normal 30 3" xfId="657" xr:uid="{00000000-0005-0000-0000-0000FA020000}"/>
    <cellStyle name="Normal 31" xfId="658" xr:uid="{00000000-0005-0000-0000-0000FB020000}"/>
    <cellStyle name="Normal 31 2" xfId="659" xr:uid="{00000000-0005-0000-0000-0000FC020000}"/>
    <cellStyle name="Normal 31 3" xfId="660" xr:uid="{00000000-0005-0000-0000-0000FD020000}"/>
    <cellStyle name="Normal 32" xfId="661" xr:uid="{00000000-0005-0000-0000-0000FE020000}"/>
    <cellStyle name="Normal 32 2" xfId="662" xr:uid="{00000000-0005-0000-0000-0000FF020000}"/>
    <cellStyle name="Normal 32 3" xfId="663" xr:uid="{00000000-0005-0000-0000-000000030000}"/>
    <cellStyle name="Normal 33" xfId="664" xr:uid="{00000000-0005-0000-0000-000001030000}"/>
    <cellStyle name="Normal 33 2" xfId="665" xr:uid="{00000000-0005-0000-0000-000002030000}"/>
    <cellStyle name="Normal 33 3" xfId="666" xr:uid="{00000000-0005-0000-0000-000003030000}"/>
    <cellStyle name="Normal 34" xfId="667" xr:uid="{00000000-0005-0000-0000-000004030000}"/>
    <cellStyle name="Normal 34 2" xfId="668" xr:uid="{00000000-0005-0000-0000-000005030000}"/>
    <cellStyle name="Normal 34 3" xfId="669" xr:uid="{00000000-0005-0000-0000-000006030000}"/>
    <cellStyle name="Normal 35" xfId="670" xr:uid="{00000000-0005-0000-0000-000007030000}"/>
    <cellStyle name="Normal 35 2" xfId="671" xr:uid="{00000000-0005-0000-0000-000008030000}"/>
    <cellStyle name="Normal 35 3" xfId="672" xr:uid="{00000000-0005-0000-0000-000009030000}"/>
    <cellStyle name="Normal 35 4" xfId="673" xr:uid="{00000000-0005-0000-0000-00000A030000}"/>
    <cellStyle name="Normal 35 5" xfId="674" xr:uid="{00000000-0005-0000-0000-00000B030000}"/>
    <cellStyle name="Normal 35 6" xfId="675" xr:uid="{00000000-0005-0000-0000-00000C030000}"/>
    <cellStyle name="Normal 35_gradska-palaca-troskovnik" xfId="676" xr:uid="{00000000-0005-0000-0000-00000D030000}"/>
    <cellStyle name="Normal 36" xfId="677" xr:uid="{00000000-0005-0000-0000-00000E030000}"/>
    <cellStyle name="Normal 36 2" xfId="678" xr:uid="{00000000-0005-0000-0000-00000F030000}"/>
    <cellStyle name="Normal 36 3" xfId="679" xr:uid="{00000000-0005-0000-0000-000010030000}"/>
    <cellStyle name="Normal 37" xfId="680" xr:uid="{00000000-0005-0000-0000-000011030000}"/>
    <cellStyle name="Normal 37 2" xfId="681" xr:uid="{00000000-0005-0000-0000-000012030000}"/>
    <cellStyle name="Normal 37 3" xfId="682" xr:uid="{00000000-0005-0000-0000-000013030000}"/>
    <cellStyle name="Normal 37 4" xfId="683" xr:uid="{00000000-0005-0000-0000-000014030000}"/>
    <cellStyle name="Normal 37 5" xfId="684" xr:uid="{00000000-0005-0000-0000-000015030000}"/>
    <cellStyle name="Normal 37 6" xfId="685" xr:uid="{00000000-0005-0000-0000-000016030000}"/>
    <cellStyle name="Normal 37_gradska-palaca-troskovnik" xfId="686" xr:uid="{00000000-0005-0000-0000-000017030000}"/>
    <cellStyle name="Normal 38" xfId="687" xr:uid="{00000000-0005-0000-0000-000018030000}"/>
    <cellStyle name="Normal 38 2" xfId="688" xr:uid="{00000000-0005-0000-0000-000019030000}"/>
    <cellStyle name="Normal 38 3" xfId="689" xr:uid="{00000000-0005-0000-0000-00001A030000}"/>
    <cellStyle name="Normal 39" xfId="690" xr:uid="{00000000-0005-0000-0000-00001B030000}"/>
    <cellStyle name="Normal 39 2" xfId="691" xr:uid="{00000000-0005-0000-0000-00001C030000}"/>
    <cellStyle name="Normal 39 3" xfId="692" xr:uid="{00000000-0005-0000-0000-00001D030000}"/>
    <cellStyle name="Normal 4" xfId="693" xr:uid="{00000000-0005-0000-0000-00001E030000}"/>
    <cellStyle name="Normal 4 10" xfId="694" xr:uid="{00000000-0005-0000-0000-00001F030000}"/>
    <cellStyle name="Normal 4 2" xfId="695" xr:uid="{00000000-0005-0000-0000-000020030000}"/>
    <cellStyle name="Normal 4 3" xfId="696" xr:uid="{00000000-0005-0000-0000-000021030000}"/>
    <cellStyle name="Normal 4 4" xfId="697" xr:uid="{00000000-0005-0000-0000-000022030000}"/>
    <cellStyle name="Normal 4 4 2" xfId="1030" xr:uid="{00000000-0005-0000-0000-000023030000}"/>
    <cellStyle name="Normal 4 5" xfId="698" xr:uid="{00000000-0005-0000-0000-000024030000}"/>
    <cellStyle name="Normal 4 9" xfId="1049" xr:uid="{00000000-0005-0000-0000-000025030000}"/>
    <cellStyle name="Normal 4_gradska-palaca-troskovnik" xfId="699" xr:uid="{00000000-0005-0000-0000-000026030000}"/>
    <cellStyle name="Normal 40" xfId="700" xr:uid="{00000000-0005-0000-0000-000027030000}"/>
    <cellStyle name="Normal 40 2" xfId="701" xr:uid="{00000000-0005-0000-0000-000028030000}"/>
    <cellStyle name="Normal 40 3" xfId="702" xr:uid="{00000000-0005-0000-0000-000029030000}"/>
    <cellStyle name="Normal 41" xfId="703" xr:uid="{00000000-0005-0000-0000-00002A030000}"/>
    <cellStyle name="Normal 41 2" xfId="704" xr:uid="{00000000-0005-0000-0000-00002B030000}"/>
    <cellStyle name="Normal 41 3" xfId="705" xr:uid="{00000000-0005-0000-0000-00002C030000}"/>
    <cellStyle name="Normal 42" xfId="706" xr:uid="{00000000-0005-0000-0000-00002D030000}"/>
    <cellStyle name="Normal 42 2" xfId="707" xr:uid="{00000000-0005-0000-0000-00002E030000}"/>
    <cellStyle name="Normal 42 3" xfId="708" xr:uid="{00000000-0005-0000-0000-00002F030000}"/>
    <cellStyle name="Normal 43" xfId="709" xr:uid="{00000000-0005-0000-0000-000030030000}"/>
    <cellStyle name="Normal 43 2" xfId="710" xr:uid="{00000000-0005-0000-0000-000031030000}"/>
    <cellStyle name="Normal 43 3" xfId="711" xr:uid="{00000000-0005-0000-0000-000032030000}"/>
    <cellStyle name="Normal 44" xfId="712" xr:uid="{00000000-0005-0000-0000-000033030000}"/>
    <cellStyle name="Normal 44 2" xfId="713" xr:uid="{00000000-0005-0000-0000-000034030000}"/>
    <cellStyle name="Normal 44 3" xfId="714" xr:uid="{00000000-0005-0000-0000-000035030000}"/>
    <cellStyle name="Normal 45" xfId="715" xr:uid="{00000000-0005-0000-0000-000036030000}"/>
    <cellStyle name="Normal 45 2" xfId="716" xr:uid="{00000000-0005-0000-0000-000037030000}"/>
    <cellStyle name="Normal 45 3" xfId="717" xr:uid="{00000000-0005-0000-0000-000038030000}"/>
    <cellStyle name="Normal 46" xfId="718" xr:uid="{00000000-0005-0000-0000-000039030000}"/>
    <cellStyle name="Normal 46 2" xfId="719" xr:uid="{00000000-0005-0000-0000-00003A030000}"/>
    <cellStyle name="Normal 46 3" xfId="720" xr:uid="{00000000-0005-0000-0000-00003B030000}"/>
    <cellStyle name="Normal 47" xfId="721" xr:uid="{00000000-0005-0000-0000-00003C030000}"/>
    <cellStyle name="Normal 47 2" xfId="722" xr:uid="{00000000-0005-0000-0000-00003D030000}"/>
    <cellStyle name="Normal 48" xfId="723" xr:uid="{00000000-0005-0000-0000-00003E030000}"/>
    <cellStyle name="Normal 48 2" xfId="724" xr:uid="{00000000-0005-0000-0000-00003F030000}"/>
    <cellStyle name="Normal 48 3" xfId="725" xr:uid="{00000000-0005-0000-0000-000040030000}"/>
    <cellStyle name="Normal 49" xfId="726" xr:uid="{00000000-0005-0000-0000-000041030000}"/>
    <cellStyle name="Normal 49 2" xfId="727" xr:uid="{00000000-0005-0000-0000-000042030000}"/>
    <cellStyle name="Normal 49 3" xfId="728" xr:uid="{00000000-0005-0000-0000-000043030000}"/>
    <cellStyle name="Normal 5" xfId="729" xr:uid="{00000000-0005-0000-0000-000044030000}"/>
    <cellStyle name="Normal 5 2" xfId="730" xr:uid="{00000000-0005-0000-0000-000045030000}"/>
    <cellStyle name="Normal 5 35" xfId="731" xr:uid="{00000000-0005-0000-0000-000046030000}"/>
    <cellStyle name="Normal 5 47" xfId="732" xr:uid="{00000000-0005-0000-0000-000047030000}"/>
    <cellStyle name="Normal 5 58" xfId="733" xr:uid="{00000000-0005-0000-0000-000048030000}"/>
    <cellStyle name="Normal 5 6" xfId="1129" xr:uid="{00000000-0005-0000-0000-000049030000}"/>
    <cellStyle name="Normal 5 66" xfId="734" xr:uid="{00000000-0005-0000-0000-00004A030000}"/>
    <cellStyle name="Normal 50" xfId="735" xr:uid="{00000000-0005-0000-0000-00004B030000}"/>
    <cellStyle name="Normal 50 2" xfId="736" xr:uid="{00000000-0005-0000-0000-00004C030000}"/>
    <cellStyle name="Normal 50 3" xfId="737" xr:uid="{00000000-0005-0000-0000-00004D030000}"/>
    <cellStyle name="Normal 51" xfId="738" xr:uid="{00000000-0005-0000-0000-00004E030000}"/>
    <cellStyle name="Normal 51 2" xfId="739" xr:uid="{00000000-0005-0000-0000-00004F030000}"/>
    <cellStyle name="Normal 51 3" xfId="740" xr:uid="{00000000-0005-0000-0000-000050030000}"/>
    <cellStyle name="Normal 52" xfId="741" xr:uid="{00000000-0005-0000-0000-000051030000}"/>
    <cellStyle name="Normal 53" xfId="742" xr:uid="{00000000-0005-0000-0000-000052030000}"/>
    <cellStyle name="Normal 53 2" xfId="743" xr:uid="{00000000-0005-0000-0000-000053030000}"/>
    <cellStyle name="Normal 53 3" xfId="744" xr:uid="{00000000-0005-0000-0000-000054030000}"/>
    <cellStyle name="Normal 54" xfId="745" xr:uid="{00000000-0005-0000-0000-000055030000}"/>
    <cellStyle name="Normal 55" xfId="746" xr:uid="{00000000-0005-0000-0000-000056030000}"/>
    <cellStyle name="Normal 56" xfId="747" xr:uid="{00000000-0005-0000-0000-000057030000}"/>
    <cellStyle name="Normal 57" xfId="1035" xr:uid="{00000000-0005-0000-0000-000058030000}"/>
    <cellStyle name="Normal 57 2" xfId="748" xr:uid="{00000000-0005-0000-0000-000059030000}"/>
    <cellStyle name="Normal 57 3" xfId="749" xr:uid="{00000000-0005-0000-0000-00005A030000}"/>
    <cellStyle name="Normal 57 4" xfId="1039" xr:uid="{00000000-0005-0000-0000-00005B030000}"/>
    <cellStyle name="Normal 58 2" xfId="750" xr:uid="{00000000-0005-0000-0000-00005C030000}"/>
    <cellStyle name="Normal 58 2 2" xfId="751" xr:uid="{00000000-0005-0000-0000-00005D030000}"/>
    <cellStyle name="Normal 59" xfId="752" xr:uid="{00000000-0005-0000-0000-00005E030000}"/>
    <cellStyle name="Normal 59 2" xfId="753" xr:uid="{00000000-0005-0000-0000-00005F030000}"/>
    <cellStyle name="Normal 6" xfId="754" xr:uid="{00000000-0005-0000-0000-000060030000}"/>
    <cellStyle name="Normal 6 13" xfId="755" xr:uid="{00000000-0005-0000-0000-000061030000}"/>
    <cellStyle name="Normal 6 14" xfId="756" xr:uid="{00000000-0005-0000-0000-000062030000}"/>
    <cellStyle name="Normal 6 15" xfId="757" xr:uid="{00000000-0005-0000-0000-000063030000}"/>
    <cellStyle name="Normal 6 16" xfId="758" xr:uid="{00000000-0005-0000-0000-000064030000}"/>
    <cellStyle name="Normal 6 2" xfId="759" xr:uid="{00000000-0005-0000-0000-000065030000}"/>
    <cellStyle name="Normal 6 2 2" xfId="760" xr:uid="{00000000-0005-0000-0000-000066030000}"/>
    <cellStyle name="Normal 6 2 3" xfId="761" xr:uid="{00000000-0005-0000-0000-000067030000}"/>
    <cellStyle name="Normal 6 3" xfId="762" xr:uid="{00000000-0005-0000-0000-000068030000}"/>
    <cellStyle name="Normal 6 3 2" xfId="763" xr:uid="{00000000-0005-0000-0000-000069030000}"/>
    <cellStyle name="Normal 6 4" xfId="764" xr:uid="{00000000-0005-0000-0000-00006A030000}"/>
    <cellStyle name="Normal 6 7" xfId="765" xr:uid="{00000000-0005-0000-0000-00006B030000}"/>
    <cellStyle name="Normal 6 9" xfId="766" xr:uid="{00000000-0005-0000-0000-00006C030000}"/>
    <cellStyle name="Normal 60 2" xfId="767" xr:uid="{00000000-0005-0000-0000-00006D030000}"/>
    <cellStyle name="Normal 61 2" xfId="768" xr:uid="{00000000-0005-0000-0000-00006E030000}"/>
    <cellStyle name="Normal 62 2" xfId="769" xr:uid="{00000000-0005-0000-0000-00006F030000}"/>
    <cellStyle name="Normal 63" xfId="770" xr:uid="{00000000-0005-0000-0000-000070030000}"/>
    <cellStyle name="Normal 64" xfId="771" xr:uid="{00000000-0005-0000-0000-000071030000}"/>
    <cellStyle name="Normal 65" xfId="772" xr:uid="{00000000-0005-0000-0000-000072030000}"/>
    <cellStyle name="Normal 66" xfId="773" xr:uid="{00000000-0005-0000-0000-000073030000}"/>
    <cellStyle name="Normal 67" xfId="774" xr:uid="{00000000-0005-0000-0000-000074030000}"/>
    <cellStyle name="Normal 69" xfId="775" xr:uid="{00000000-0005-0000-0000-000075030000}"/>
    <cellStyle name="Normal 69 2" xfId="776" xr:uid="{00000000-0005-0000-0000-000076030000}"/>
    <cellStyle name="Normal 7" xfId="777" xr:uid="{00000000-0005-0000-0000-000077030000}"/>
    <cellStyle name="Normal 7 10" xfId="778" xr:uid="{00000000-0005-0000-0000-000078030000}"/>
    <cellStyle name="Normal 7 11" xfId="779" xr:uid="{00000000-0005-0000-0000-000079030000}"/>
    <cellStyle name="Normal 7 12" xfId="780" xr:uid="{00000000-0005-0000-0000-00007A030000}"/>
    <cellStyle name="Normal 7 13" xfId="781" xr:uid="{00000000-0005-0000-0000-00007B030000}"/>
    <cellStyle name="Normal 7 14" xfId="782" xr:uid="{00000000-0005-0000-0000-00007C030000}"/>
    <cellStyle name="Normal 7 15" xfId="783" xr:uid="{00000000-0005-0000-0000-00007D030000}"/>
    <cellStyle name="Normal 7 16" xfId="784" xr:uid="{00000000-0005-0000-0000-00007E030000}"/>
    <cellStyle name="Normal 7 17" xfId="785" xr:uid="{00000000-0005-0000-0000-00007F030000}"/>
    <cellStyle name="Normal 7 2" xfId="786" xr:uid="{00000000-0005-0000-0000-000080030000}"/>
    <cellStyle name="Normal 7 3" xfId="787" xr:uid="{00000000-0005-0000-0000-000081030000}"/>
    <cellStyle name="Normal 7 4" xfId="788" xr:uid="{00000000-0005-0000-0000-000082030000}"/>
    <cellStyle name="Normal 7 5" xfId="789" xr:uid="{00000000-0005-0000-0000-000083030000}"/>
    <cellStyle name="Normal 7 6" xfId="790" xr:uid="{00000000-0005-0000-0000-000084030000}"/>
    <cellStyle name="Normal 7 7" xfId="791" xr:uid="{00000000-0005-0000-0000-000085030000}"/>
    <cellStyle name="Normal 7 8" xfId="792" xr:uid="{00000000-0005-0000-0000-000086030000}"/>
    <cellStyle name="Normal 7 9" xfId="793" xr:uid="{00000000-0005-0000-0000-000087030000}"/>
    <cellStyle name="Normal 7_2009_06_03_tender_politin_PARCELACIJA - S formom" xfId="794" xr:uid="{00000000-0005-0000-0000-000088030000}"/>
    <cellStyle name="Normal 75" xfId="1043" xr:uid="{00000000-0005-0000-0000-000089030000}"/>
    <cellStyle name="Normal 76" xfId="1044" xr:uid="{00000000-0005-0000-0000-00008A030000}"/>
    <cellStyle name="Normal 77" xfId="1045" xr:uid="{00000000-0005-0000-0000-00008B030000}"/>
    <cellStyle name="Normal 78" xfId="1046" xr:uid="{00000000-0005-0000-0000-00008C030000}"/>
    <cellStyle name="Normal 79" xfId="1047" xr:uid="{00000000-0005-0000-0000-00008D030000}"/>
    <cellStyle name="Normal 8" xfId="795" xr:uid="{00000000-0005-0000-0000-00008E030000}"/>
    <cellStyle name="Normal 8 2" xfId="796" xr:uid="{00000000-0005-0000-0000-00008F030000}"/>
    <cellStyle name="Normal 8 3" xfId="797" xr:uid="{00000000-0005-0000-0000-000090030000}"/>
    <cellStyle name="Normal 80" xfId="1048" xr:uid="{00000000-0005-0000-0000-000091030000}"/>
    <cellStyle name="Normal 83" xfId="1050" xr:uid="{00000000-0005-0000-0000-000092030000}"/>
    <cellStyle name="Normal 84" xfId="1051" xr:uid="{00000000-0005-0000-0000-000093030000}"/>
    <cellStyle name="Normal 85" xfId="1052" xr:uid="{00000000-0005-0000-0000-000094030000}"/>
    <cellStyle name="Normal 86" xfId="1053" xr:uid="{00000000-0005-0000-0000-000095030000}"/>
    <cellStyle name="Normal 87" xfId="1054" xr:uid="{00000000-0005-0000-0000-000096030000}"/>
    <cellStyle name="Normal 88" xfId="1055" xr:uid="{00000000-0005-0000-0000-000097030000}"/>
    <cellStyle name="Normal 89" xfId="1056" xr:uid="{00000000-0005-0000-0000-000098030000}"/>
    <cellStyle name="Normal 9" xfId="798" xr:uid="{00000000-0005-0000-0000-000099030000}"/>
    <cellStyle name="Normal 9 2" xfId="799" xr:uid="{00000000-0005-0000-0000-00009A030000}"/>
    <cellStyle name="Normal 9 3" xfId="800" xr:uid="{00000000-0005-0000-0000-00009B030000}"/>
    <cellStyle name="Normal 96" xfId="1059" xr:uid="{00000000-0005-0000-0000-00009C030000}"/>
    <cellStyle name="Normal 97" xfId="1060" xr:uid="{00000000-0005-0000-0000-00009D030000}"/>
    <cellStyle name="Normal 98" xfId="801" xr:uid="{00000000-0005-0000-0000-00009E030000}"/>
    <cellStyle name="Normal 99" xfId="1061" xr:uid="{00000000-0005-0000-0000-00009F030000}"/>
    <cellStyle name="Normal_02-2001 Gubici" xfId="1148" xr:uid="{00000000-0005-0000-0000-0000A0030000}"/>
    <cellStyle name="Normal_TROŠKOVNIK - KAM - ŽUTO" xfId="802" xr:uid="{00000000-0005-0000-0000-0000A1030000}"/>
    <cellStyle name="Normal_TROŠKOVNIK - KAM - ŽUTO 2 2" xfId="803" xr:uid="{00000000-0005-0000-0000-0000A2030000}"/>
    <cellStyle name="Normal1" xfId="804" xr:uid="{00000000-0005-0000-0000-0000A3030000}"/>
    <cellStyle name="Normal1 2" xfId="805" xr:uid="{00000000-0005-0000-0000-0000A4030000}"/>
    <cellStyle name="Normal3" xfId="806" xr:uid="{00000000-0005-0000-0000-0000A5030000}"/>
    <cellStyle name="Normal3 2" xfId="807" xr:uid="{00000000-0005-0000-0000-0000A6030000}"/>
    <cellStyle name="Normalno" xfId="0" builtinId="0"/>
    <cellStyle name="Normalno 10" xfId="1126" xr:uid="{00000000-0005-0000-0000-0000A8030000}"/>
    <cellStyle name="Normalno 11" xfId="1130" xr:uid="{00000000-0005-0000-0000-0000A9030000}"/>
    <cellStyle name="Normalno 12" xfId="808" xr:uid="{00000000-0005-0000-0000-0000AA030000}"/>
    <cellStyle name="Normalno 13" xfId="1026" xr:uid="{00000000-0005-0000-0000-0000AB030000}"/>
    <cellStyle name="Normalno 17" xfId="1132" xr:uid="{00000000-0005-0000-0000-0000AC030000}"/>
    <cellStyle name="Normalno 2" xfId="809" xr:uid="{00000000-0005-0000-0000-0000AD030000}"/>
    <cellStyle name="Normalno 2 2 2 4" xfId="1024" xr:uid="{00000000-0005-0000-0000-0000AE030000}"/>
    <cellStyle name="Normalno 2 2 3 10" xfId="1032" xr:uid="{00000000-0005-0000-0000-0000AF030000}"/>
    <cellStyle name="Normalno 2 2 4 10" xfId="1027" xr:uid="{00000000-0005-0000-0000-0000B0030000}"/>
    <cellStyle name="Normalno 2 2 4 2" xfId="1034" xr:uid="{00000000-0005-0000-0000-0000B1030000}"/>
    <cellStyle name="Normalno 2 3" xfId="1031" xr:uid="{00000000-0005-0000-0000-0000B2030000}"/>
    <cellStyle name="Normalno 3" xfId="810" xr:uid="{00000000-0005-0000-0000-0000B3030000}"/>
    <cellStyle name="Normalno 3 2" xfId="1036" xr:uid="{00000000-0005-0000-0000-0000B4030000}"/>
    <cellStyle name="Normalno 3 3" xfId="1117" xr:uid="{00000000-0005-0000-0000-0000B5030000}"/>
    <cellStyle name="Normalno 4" xfId="811" xr:uid="{00000000-0005-0000-0000-0000B6030000}"/>
    <cellStyle name="Normalno 4 2" xfId="812" xr:uid="{00000000-0005-0000-0000-0000B7030000}"/>
    <cellStyle name="Normalno 5" xfId="813" xr:uid="{00000000-0005-0000-0000-0000B8030000}"/>
    <cellStyle name="Normalno 6" xfId="1009" xr:uid="{00000000-0005-0000-0000-0000B9030000}"/>
    <cellStyle name="Normalno 7" xfId="814" xr:uid="{00000000-0005-0000-0000-0000BA030000}"/>
    <cellStyle name="Normalno 7 2" xfId="815" xr:uid="{00000000-0005-0000-0000-0000BB030000}"/>
    <cellStyle name="Normalno 8" xfId="1007" xr:uid="{00000000-0005-0000-0000-0000BC030000}"/>
    <cellStyle name="Normalno 8 2" xfId="1015" xr:uid="{00000000-0005-0000-0000-0000BD030000}"/>
    <cellStyle name="Normalno 8 2 2" xfId="1025" xr:uid="{00000000-0005-0000-0000-0000BE030000}"/>
    <cellStyle name="Normalno 8 3" xfId="1022" xr:uid="{00000000-0005-0000-0000-0000BF030000}"/>
    <cellStyle name="Normalno 8 4" xfId="1111" xr:uid="{00000000-0005-0000-0000-0000C0030000}"/>
    <cellStyle name="Normalno 9" xfId="1125" xr:uid="{00000000-0005-0000-0000-0000C1030000}"/>
    <cellStyle name="Normalno 9 2" xfId="1133" xr:uid="{00000000-0005-0000-0000-0000C2030000}"/>
    <cellStyle name="Note 2" xfId="816" xr:uid="{00000000-0005-0000-0000-0000C3030000}"/>
    <cellStyle name="Obično 10" xfId="817" xr:uid="{00000000-0005-0000-0000-0000C4030000}"/>
    <cellStyle name="Obično 10 2" xfId="818" xr:uid="{00000000-0005-0000-0000-0000C5030000}"/>
    <cellStyle name="Obično 11" xfId="819" xr:uid="{00000000-0005-0000-0000-0000C6030000}"/>
    <cellStyle name="Obično 11 2" xfId="820" xr:uid="{00000000-0005-0000-0000-0000C7030000}"/>
    <cellStyle name="Obično 12" xfId="821" xr:uid="{00000000-0005-0000-0000-0000C8030000}"/>
    <cellStyle name="Obično 12 2" xfId="822" xr:uid="{00000000-0005-0000-0000-0000C9030000}"/>
    <cellStyle name="Obično 13" xfId="823" xr:uid="{00000000-0005-0000-0000-0000CA030000}"/>
    <cellStyle name="Obično 13 2" xfId="824" xr:uid="{00000000-0005-0000-0000-0000CB030000}"/>
    <cellStyle name="Obično 14" xfId="825" xr:uid="{00000000-0005-0000-0000-0000CC030000}"/>
    <cellStyle name="Obično 14 2" xfId="826" xr:uid="{00000000-0005-0000-0000-0000CD030000}"/>
    <cellStyle name="Obično 15" xfId="827" xr:uid="{00000000-0005-0000-0000-0000CE030000}"/>
    <cellStyle name="Obično 15 2" xfId="828" xr:uid="{00000000-0005-0000-0000-0000CF030000}"/>
    <cellStyle name="Obično 16" xfId="829" xr:uid="{00000000-0005-0000-0000-0000D0030000}"/>
    <cellStyle name="Obično 16 2" xfId="830" xr:uid="{00000000-0005-0000-0000-0000D1030000}"/>
    <cellStyle name="Obično 2" xfId="831" xr:uid="{00000000-0005-0000-0000-0000D2030000}"/>
    <cellStyle name="Obično 3" xfId="832" xr:uid="{00000000-0005-0000-0000-0000D3030000}"/>
    <cellStyle name="Obično 3 2" xfId="833" xr:uid="{00000000-0005-0000-0000-0000D4030000}"/>
    <cellStyle name="Obično 4" xfId="834" xr:uid="{00000000-0005-0000-0000-0000D5030000}"/>
    <cellStyle name="Obično 4 2" xfId="835" xr:uid="{00000000-0005-0000-0000-0000D6030000}"/>
    <cellStyle name="Obično 5" xfId="836" xr:uid="{00000000-0005-0000-0000-0000D7030000}"/>
    <cellStyle name="Obično 5 2" xfId="837" xr:uid="{00000000-0005-0000-0000-0000D8030000}"/>
    <cellStyle name="Obično 6" xfId="838" xr:uid="{00000000-0005-0000-0000-0000D9030000}"/>
    <cellStyle name="Obično 6 2" xfId="839" xr:uid="{00000000-0005-0000-0000-0000DA030000}"/>
    <cellStyle name="Obično 7" xfId="840" xr:uid="{00000000-0005-0000-0000-0000DB030000}"/>
    <cellStyle name="Obično 7 2" xfId="841" xr:uid="{00000000-0005-0000-0000-0000DC030000}"/>
    <cellStyle name="Obično 8" xfId="842" xr:uid="{00000000-0005-0000-0000-0000DD030000}"/>
    <cellStyle name="Obično 8 2" xfId="843" xr:uid="{00000000-0005-0000-0000-0000DE030000}"/>
    <cellStyle name="Obično 9" xfId="844" xr:uid="{00000000-0005-0000-0000-0000DF030000}"/>
    <cellStyle name="Obično 9 2" xfId="845" xr:uid="{00000000-0005-0000-0000-0000E0030000}"/>
    <cellStyle name="Obično_List1_1" xfId="846" xr:uid="{00000000-0005-0000-0000-0000E1030000}"/>
    <cellStyle name="Output 2" xfId="847" xr:uid="{00000000-0005-0000-0000-0000E2030000}"/>
    <cellStyle name="Percent [2]" xfId="848" xr:uid="{00000000-0005-0000-0000-0000E3030000}"/>
    <cellStyle name="Percent 10" xfId="849" xr:uid="{00000000-0005-0000-0000-0000E4030000}"/>
    <cellStyle name="Percent 10 2" xfId="850" xr:uid="{00000000-0005-0000-0000-0000E5030000}"/>
    <cellStyle name="Percent 11" xfId="851" xr:uid="{00000000-0005-0000-0000-0000E6030000}"/>
    <cellStyle name="Percent 11 2" xfId="852" xr:uid="{00000000-0005-0000-0000-0000E7030000}"/>
    <cellStyle name="Percent 12" xfId="853" xr:uid="{00000000-0005-0000-0000-0000E8030000}"/>
    <cellStyle name="Percent 12 2" xfId="854" xr:uid="{00000000-0005-0000-0000-0000E9030000}"/>
    <cellStyle name="Percent 13" xfId="855" xr:uid="{00000000-0005-0000-0000-0000EA030000}"/>
    <cellStyle name="Percent 13 2" xfId="856" xr:uid="{00000000-0005-0000-0000-0000EB030000}"/>
    <cellStyle name="Percent 14" xfId="857" xr:uid="{00000000-0005-0000-0000-0000EC030000}"/>
    <cellStyle name="Percent 14 2" xfId="858" xr:uid="{00000000-0005-0000-0000-0000ED030000}"/>
    <cellStyle name="Percent 15" xfId="859" xr:uid="{00000000-0005-0000-0000-0000EE030000}"/>
    <cellStyle name="Percent 15 2" xfId="860" xr:uid="{00000000-0005-0000-0000-0000EF030000}"/>
    <cellStyle name="Percent 16" xfId="861" xr:uid="{00000000-0005-0000-0000-0000F0030000}"/>
    <cellStyle name="Percent 16 2" xfId="862" xr:uid="{00000000-0005-0000-0000-0000F1030000}"/>
    <cellStyle name="Percent 17" xfId="863" xr:uid="{00000000-0005-0000-0000-0000F2030000}"/>
    <cellStyle name="Percent 17 2" xfId="864" xr:uid="{00000000-0005-0000-0000-0000F3030000}"/>
    <cellStyle name="Percent 18" xfId="865" xr:uid="{00000000-0005-0000-0000-0000F4030000}"/>
    <cellStyle name="Percent 18 2" xfId="866" xr:uid="{00000000-0005-0000-0000-0000F5030000}"/>
    <cellStyle name="Percent 19" xfId="867" xr:uid="{00000000-0005-0000-0000-0000F6030000}"/>
    <cellStyle name="Percent 19 2" xfId="868" xr:uid="{00000000-0005-0000-0000-0000F7030000}"/>
    <cellStyle name="Percent 2" xfId="869" xr:uid="{00000000-0005-0000-0000-0000F8030000}"/>
    <cellStyle name="Percent 2 2" xfId="870" xr:uid="{00000000-0005-0000-0000-0000F9030000}"/>
    <cellStyle name="Percent 20" xfId="871" xr:uid="{00000000-0005-0000-0000-0000FA030000}"/>
    <cellStyle name="Percent 20 2" xfId="872" xr:uid="{00000000-0005-0000-0000-0000FB030000}"/>
    <cellStyle name="Percent 21" xfId="873" xr:uid="{00000000-0005-0000-0000-0000FC030000}"/>
    <cellStyle name="Percent 21 2" xfId="874" xr:uid="{00000000-0005-0000-0000-0000FD030000}"/>
    <cellStyle name="Percent 22" xfId="875" xr:uid="{00000000-0005-0000-0000-0000FE030000}"/>
    <cellStyle name="Percent 22 2" xfId="876" xr:uid="{00000000-0005-0000-0000-0000FF030000}"/>
    <cellStyle name="Percent 23" xfId="877" xr:uid="{00000000-0005-0000-0000-000000040000}"/>
    <cellStyle name="Percent 23 2" xfId="878" xr:uid="{00000000-0005-0000-0000-000001040000}"/>
    <cellStyle name="Percent 24" xfId="879" xr:uid="{00000000-0005-0000-0000-000002040000}"/>
    <cellStyle name="Percent 24 2" xfId="880" xr:uid="{00000000-0005-0000-0000-000003040000}"/>
    <cellStyle name="Percent 25" xfId="881" xr:uid="{00000000-0005-0000-0000-000004040000}"/>
    <cellStyle name="Percent 25 2" xfId="882" xr:uid="{00000000-0005-0000-0000-000005040000}"/>
    <cellStyle name="Percent 26" xfId="883" xr:uid="{00000000-0005-0000-0000-000006040000}"/>
    <cellStyle name="Percent 26 2" xfId="884" xr:uid="{00000000-0005-0000-0000-000007040000}"/>
    <cellStyle name="Percent 27" xfId="885" xr:uid="{00000000-0005-0000-0000-000008040000}"/>
    <cellStyle name="Percent 27 2" xfId="886" xr:uid="{00000000-0005-0000-0000-000009040000}"/>
    <cellStyle name="Percent 28" xfId="887" xr:uid="{00000000-0005-0000-0000-00000A040000}"/>
    <cellStyle name="Percent 28 2" xfId="888" xr:uid="{00000000-0005-0000-0000-00000B040000}"/>
    <cellStyle name="Percent 29" xfId="889" xr:uid="{00000000-0005-0000-0000-00000C040000}"/>
    <cellStyle name="Percent 29 2" xfId="890" xr:uid="{00000000-0005-0000-0000-00000D040000}"/>
    <cellStyle name="Percent 3" xfId="891" xr:uid="{00000000-0005-0000-0000-00000E040000}"/>
    <cellStyle name="Percent 3 2" xfId="892" xr:uid="{00000000-0005-0000-0000-00000F040000}"/>
    <cellStyle name="Percent 3 3" xfId="893" xr:uid="{00000000-0005-0000-0000-000010040000}"/>
    <cellStyle name="Percent 3 3 2" xfId="894" xr:uid="{00000000-0005-0000-0000-000011040000}"/>
    <cellStyle name="Percent 3 4" xfId="895" xr:uid="{00000000-0005-0000-0000-000012040000}"/>
    <cellStyle name="Percent 3 4 2" xfId="896" xr:uid="{00000000-0005-0000-0000-000013040000}"/>
    <cellStyle name="Percent 3 5" xfId="897" xr:uid="{00000000-0005-0000-0000-000014040000}"/>
    <cellStyle name="Percent 3 5 2" xfId="898" xr:uid="{00000000-0005-0000-0000-000015040000}"/>
    <cellStyle name="Percent 3 6" xfId="899" xr:uid="{00000000-0005-0000-0000-000016040000}"/>
    <cellStyle name="Percent 3 6 2" xfId="900" xr:uid="{00000000-0005-0000-0000-000017040000}"/>
    <cellStyle name="Percent 3 7" xfId="901" xr:uid="{00000000-0005-0000-0000-000018040000}"/>
    <cellStyle name="Percent 3 7 2" xfId="902" xr:uid="{00000000-0005-0000-0000-000019040000}"/>
    <cellStyle name="Percent 3 8" xfId="903" xr:uid="{00000000-0005-0000-0000-00001A040000}"/>
    <cellStyle name="Percent 3 8 2" xfId="904" xr:uid="{00000000-0005-0000-0000-00001B040000}"/>
    <cellStyle name="Percent 30" xfId="905" xr:uid="{00000000-0005-0000-0000-00001C040000}"/>
    <cellStyle name="Percent 30 2" xfId="906" xr:uid="{00000000-0005-0000-0000-00001D040000}"/>
    <cellStyle name="Percent 31" xfId="907" xr:uid="{00000000-0005-0000-0000-00001E040000}"/>
    <cellStyle name="Percent 31 2" xfId="908" xr:uid="{00000000-0005-0000-0000-00001F040000}"/>
    <cellStyle name="Percent 32" xfId="909" xr:uid="{00000000-0005-0000-0000-000020040000}"/>
    <cellStyle name="Percent 32 2" xfId="910" xr:uid="{00000000-0005-0000-0000-000021040000}"/>
    <cellStyle name="Percent 33" xfId="911" xr:uid="{00000000-0005-0000-0000-000022040000}"/>
    <cellStyle name="Percent 33 2" xfId="912" xr:uid="{00000000-0005-0000-0000-000023040000}"/>
    <cellStyle name="Percent 34" xfId="913" xr:uid="{00000000-0005-0000-0000-000024040000}"/>
    <cellStyle name="Percent 34 2" xfId="914" xr:uid="{00000000-0005-0000-0000-000025040000}"/>
    <cellStyle name="Percent 35" xfId="915" xr:uid="{00000000-0005-0000-0000-000026040000}"/>
    <cellStyle name="Percent 35 2" xfId="916" xr:uid="{00000000-0005-0000-0000-000027040000}"/>
    <cellStyle name="Percent 36" xfId="917" xr:uid="{00000000-0005-0000-0000-000028040000}"/>
    <cellStyle name="Percent 36 2" xfId="918" xr:uid="{00000000-0005-0000-0000-000029040000}"/>
    <cellStyle name="Percent 37" xfId="919" xr:uid="{00000000-0005-0000-0000-00002A040000}"/>
    <cellStyle name="Percent 37 2" xfId="920" xr:uid="{00000000-0005-0000-0000-00002B040000}"/>
    <cellStyle name="Percent 38" xfId="921" xr:uid="{00000000-0005-0000-0000-00002C040000}"/>
    <cellStyle name="Percent 38 2" xfId="922" xr:uid="{00000000-0005-0000-0000-00002D040000}"/>
    <cellStyle name="Percent 39" xfId="923" xr:uid="{00000000-0005-0000-0000-00002E040000}"/>
    <cellStyle name="Percent 39 2" xfId="924" xr:uid="{00000000-0005-0000-0000-00002F040000}"/>
    <cellStyle name="Percent 4" xfId="925" xr:uid="{00000000-0005-0000-0000-000030040000}"/>
    <cellStyle name="Percent 4 2" xfId="926" xr:uid="{00000000-0005-0000-0000-000031040000}"/>
    <cellStyle name="Percent 40" xfId="927" xr:uid="{00000000-0005-0000-0000-000032040000}"/>
    <cellStyle name="Percent 40 2" xfId="928" xr:uid="{00000000-0005-0000-0000-000033040000}"/>
    <cellStyle name="Percent 41" xfId="929" xr:uid="{00000000-0005-0000-0000-000034040000}"/>
    <cellStyle name="Percent 41 2" xfId="930" xr:uid="{00000000-0005-0000-0000-000035040000}"/>
    <cellStyle name="Percent 42" xfId="931" xr:uid="{00000000-0005-0000-0000-000036040000}"/>
    <cellStyle name="Percent 42 2" xfId="932" xr:uid="{00000000-0005-0000-0000-000037040000}"/>
    <cellStyle name="Percent 43" xfId="933" xr:uid="{00000000-0005-0000-0000-000038040000}"/>
    <cellStyle name="Percent 43 2" xfId="934" xr:uid="{00000000-0005-0000-0000-000039040000}"/>
    <cellStyle name="Percent 44" xfId="935" xr:uid="{00000000-0005-0000-0000-00003A040000}"/>
    <cellStyle name="Percent 44 2" xfId="936" xr:uid="{00000000-0005-0000-0000-00003B040000}"/>
    <cellStyle name="Percent 45" xfId="937" xr:uid="{00000000-0005-0000-0000-00003C040000}"/>
    <cellStyle name="Percent 45 2" xfId="938" xr:uid="{00000000-0005-0000-0000-00003D040000}"/>
    <cellStyle name="Percent 46" xfId="939" xr:uid="{00000000-0005-0000-0000-00003E040000}"/>
    <cellStyle name="Percent 46 2" xfId="940" xr:uid="{00000000-0005-0000-0000-00003F040000}"/>
    <cellStyle name="Percent 47" xfId="941" xr:uid="{00000000-0005-0000-0000-000040040000}"/>
    <cellStyle name="Percent 47 2" xfId="942" xr:uid="{00000000-0005-0000-0000-000041040000}"/>
    <cellStyle name="Percent 48" xfId="943" xr:uid="{00000000-0005-0000-0000-000042040000}"/>
    <cellStyle name="Percent 48 2" xfId="944" xr:uid="{00000000-0005-0000-0000-000043040000}"/>
    <cellStyle name="Percent 49" xfId="945" xr:uid="{00000000-0005-0000-0000-000044040000}"/>
    <cellStyle name="Percent 49 2" xfId="946" xr:uid="{00000000-0005-0000-0000-000045040000}"/>
    <cellStyle name="Percent 5" xfId="947" xr:uid="{00000000-0005-0000-0000-000046040000}"/>
    <cellStyle name="Percent 5 2" xfId="948" xr:uid="{00000000-0005-0000-0000-000047040000}"/>
    <cellStyle name="Percent 50" xfId="949" xr:uid="{00000000-0005-0000-0000-000048040000}"/>
    <cellStyle name="Percent 50 2" xfId="950" xr:uid="{00000000-0005-0000-0000-000049040000}"/>
    <cellStyle name="Percent 51" xfId="951" xr:uid="{00000000-0005-0000-0000-00004A040000}"/>
    <cellStyle name="Percent 51 2" xfId="952" xr:uid="{00000000-0005-0000-0000-00004B040000}"/>
    <cellStyle name="Percent 6" xfId="953" xr:uid="{00000000-0005-0000-0000-00004C040000}"/>
    <cellStyle name="Percent 6 2" xfId="954" xr:uid="{00000000-0005-0000-0000-00004D040000}"/>
    <cellStyle name="Percent 7" xfId="955" xr:uid="{00000000-0005-0000-0000-00004E040000}"/>
    <cellStyle name="Percent 7 2" xfId="956" xr:uid="{00000000-0005-0000-0000-00004F040000}"/>
    <cellStyle name="Percent 8" xfId="957" xr:uid="{00000000-0005-0000-0000-000050040000}"/>
    <cellStyle name="Percent 8 2" xfId="958" xr:uid="{00000000-0005-0000-0000-000051040000}"/>
    <cellStyle name="Percent 9" xfId="959" xr:uid="{00000000-0005-0000-0000-000052040000}"/>
    <cellStyle name="Percent 9 2" xfId="960" xr:uid="{00000000-0005-0000-0000-000053040000}"/>
    <cellStyle name="redni brojevi" xfId="961" xr:uid="{00000000-0005-0000-0000-000054040000}"/>
    <cellStyle name="Standard" xfId="962" xr:uid="{00000000-0005-0000-0000-000055040000}"/>
    <cellStyle name="Standard 2" xfId="963" xr:uid="{00000000-0005-0000-0000-000056040000}"/>
    <cellStyle name="Stil 1" xfId="964" xr:uid="{00000000-0005-0000-0000-000057040000}"/>
    <cellStyle name="Stil 1 2" xfId="965" xr:uid="{00000000-0005-0000-0000-000058040000}"/>
    <cellStyle name="Style 1" xfId="966" xr:uid="{00000000-0005-0000-0000-000059040000}"/>
    <cellStyle name="Style 1 2" xfId="967" xr:uid="{00000000-0005-0000-0000-00005A040000}"/>
    <cellStyle name="TableStyleLight1" xfId="968" xr:uid="{00000000-0005-0000-0000-00005B040000}"/>
    <cellStyle name="Tekst upozorenja" xfId="969" xr:uid="{00000000-0005-0000-0000-00005C040000}"/>
    <cellStyle name="Tekst upozorenja 2" xfId="970" xr:uid="{00000000-0005-0000-0000-00005D040000}"/>
    <cellStyle name="Title 2" xfId="971" xr:uid="{00000000-0005-0000-0000-00005E040000}"/>
    <cellStyle name="Valuta 2" xfId="1131" xr:uid="{00000000-0005-0000-0000-00005F040000}"/>
    <cellStyle name="Währung [0]_PLDT" xfId="972" xr:uid="{00000000-0005-0000-0000-000060040000}"/>
    <cellStyle name="Währung_PLDT" xfId="973" xr:uid="{00000000-0005-0000-0000-000061040000}"/>
    <cellStyle name="Warning Text 2" xfId="974" xr:uid="{00000000-0005-0000-0000-000062040000}"/>
    <cellStyle name="zadnja" xfId="975" xr:uid="{00000000-0005-0000-0000-000063040000}"/>
    <cellStyle name="zadnja 2" xfId="976" xr:uid="{00000000-0005-0000-0000-000064040000}"/>
    <cellStyle name="Zarez" xfId="1149" builtinId="3"/>
    <cellStyle name="Zarez 2" xfId="977" xr:uid="{00000000-0005-0000-0000-000066040000}"/>
    <cellStyle name="Zarez 2 10" xfId="1002" xr:uid="{00000000-0005-0000-0000-000067040000}"/>
    <cellStyle name="Zarez 2 2" xfId="1143" xr:uid="{00000000-0005-0000-0000-000068040000}"/>
    <cellStyle name="Zarez 2 2 2" xfId="978" xr:uid="{00000000-0005-0000-0000-000069040000}"/>
    <cellStyle name="Zarez 2 2 2 2" xfId="979" xr:uid="{00000000-0005-0000-0000-00006A040000}"/>
    <cellStyle name="Zarez 3" xfId="980" xr:uid="{00000000-0005-0000-0000-00006B040000}"/>
    <cellStyle name="Zarez 3 2" xfId="981" xr:uid="{00000000-0005-0000-0000-00006C040000}"/>
    <cellStyle name="Zarez 3 2 2" xfId="982" xr:uid="{00000000-0005-0000-0000-00006D040000}"/>
    <cellStyle name="Zarez 3 2 3" xfId="983" xr:uid="{00000000-0005-0000-0000-00006E040000}"/>
    <cellStyle name="Zarez 3 3" xfId="984" xr:uid="{00000000-0005-0000-0000-00006F040000}"/>
    <cellStyle name="Zarez 3 3 2" xfId="985" xr:uid="{00000000-0005-0000-0000-000070040000}"/>
    <cellStyle name="Zarez 3 3 3" xfId="986" xr:uid="{00000000-0005-0000-0000-000071040000}"/>
    <cellStyle name="Zarez 3 4" xfId="987" xr:uid="{00000000-0005-0000-0000-000072040000}"/>
    <cellStyle name="Zarez 3 4 2" xfId="988" xr:uid="{00000000-0005-0000-0000-000073040000}"/>
    <cellStyle name="Zarez 3 4 3" xfId="989" xr:uid="{00000000-0005-0000-0000-000074040000}"/>
    <cellStyle name="Zarez 3 5" xfId="990" xr:uid="{00000000-0005-0000-0000-000075040000}"/>
    <cellStyle name="Zarez 3 5 2" xfId="991" xr:uid="{00000000-0005-0000-0000-000076040000}"/>
    <cellStyle name="Zarez 3 5 3" xfId="992" xr:uid="{00000000-0005-0000-0000-000077040000}"/>
    <cellStyle name="Zarez 3 6" xfId="993" xr:uid="{00000000-0005-0000-0000-000078040000}"/>
    <cellStyle name="Zarez 3 6 2" xfId="994" xr:uid="{00000000-0005-0000-0000-000079040000}"/>
    <cellStyle name="Zarez 3 6 3" xfId="995" xr:uid="{00000000-0005-0000-0000-00007A040000}"/>
    <cellStyle name="Zarez 3 7" xfId="996" xr:uid="{00000000-0005-0000-0000-00007B040000}"/>
    <cellStyle name="Zarez 3 8" xfId="997" xr:uid="{00000000-0005-0000-0000-00007C040000}"/>
    <cellStyle name="Zarez 6" xfId="998" xr:uid="{00000000-0005-0000-0000-00007D040000}"/>
  </cellStyles>
  <dxfs count="0"/>
  <tableStyles count="0" defaultTableStyle="TableStyleMedium2" defaultPivotStyle="PivotStyleLight16"/>
  <colors>
    <mruColors>
      <color rgb="FF22F22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313765</xdr:colOff>
      <xdr:row>5</xdr:row>
      <xdr:rowOff>285190</xdr:rowOff>
    </xdr:from>
    <xdr:to>
      <xdr:col>1</xdr:col>
      <xdr:colOff>3066146</xdr:colOff>
      <xdr:row>5</xdr:row>
      <xdr:rowOff>1533525</xdr:rowOff>
    </xdr:to>
    <xdr:pic>
      <xdr:nvPicPr>
        <xdr:cNvPr id="31" name="Slika 5">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 cstate="print"/>
        <a:stretch>
          <a:fillRect/>
        </a:stretch>
      </xdr:blipFill>
      <xdr:spPr>
        <a:xfrm>
          <a:off x="932890" y="9029140"/>
          <a:ext cx="2752381" cy="1248335"/>
        </a:xfrm>
        <a:prstGeom prst="rect">
          <a:avLst/>
        </a:prstGeom>
      </xdr:spPr>
    </xdr:pic>
    <xdr:clientData/>
  </xdr:twoCellAnchor>
  <xdr:twoCellAnchor editAs="oneCell">
    <xdr:from>
      <xdr:col>1</xdr:col>
      <xdr:colOff>3731558</xdr:colOff>
      <xdr:row>5</xdr:row>
      <xdr:rowOff>336177</xdr:rowOff>
    </xdr:from>
    <xdr:to>
      <xdr:col>4</xdr:col>
      <xdr:colOff>1005235</xdr:colOff>
      <xdr:row>5</xdr:row>
      <xdr:rowOff>1371600</xdr:rowOff>
    </xdr:to>
    <xdr:pic>
      <xdr:nvPicPr>
        <xdr:cNvPr id="32" name="Slika 6">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2" cstate="print"/>
        <a:stretch>
          <a:fillRect/>
        </a:stretch>
      </xdr:blipFill>
      <xdr:spPr>
        <a:xfrm>
          <a:off x="4350683" y="9080127"/>
          <a:ext cx="3303002" cy="1035423"/>
        </a:xfrm>
        <a:prstGeom prst="rect">
          <a:avLst/>
        </a:prstGeom>
      </xdr:spPr>
    </xdr:pic>
    <xdr:clientData/>
  </xdr:twoCellAnchor>
  <xdr:twoCellAnchor editAs="oneCell">
    <xdr:from>
      <xdr:col>1</xdr:col>
      <xdr:colOff>266700</xdr:colOff>
      <xdr:row>10</xdr:row>
      <xdr:rowOff>304801</xdr:rowOff>
    </xdr:from>
    <xdr:to>
      <xdr:col>1</xdr:col>
      <xdr:colOff>2162175</xdr:colOff>
      <xdr:row>10</xdr:row>
      <xdr:rowOff>1682833</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3" cstate="print"/>
        <a:stretch>
          <a:fillRect/>
        </a:stretch>
      </xdr:blipFill>
      <xdr:spPr>
        <a:xfrm>
          <a:off x="885825" y="24079201"/>
          <a:ext cx="1895475" cy="1378032"/>
        </a:xfrm>
        <a:prstGeom prst="rect">
          <a:avLst/>
        </a:prstGeom>
      </xdr:spPr>
    </xdr:pic>
    <xdr:clientData/>
  </xdr:twoCellAnchor>
  <xdr:twoCellAnchor editAs="oneCell">
    <xdr:from>
      <xdr:col>1</xdr:col>
      <xdr:colOff>2638425</xdr:colOff>
      <xdr:row>10</xdr:row>
      <xdr:rowOff>409575</xdr:rowOff>
    </xdr:from>
    <xdr:to>
      <xdr:col>3</xdr:col>
      <xdr:colOff>209550</xdr:colOff>
      <xdr:row>10</xdr:row>
      <xdr:rowOff>1694628</xdr:rowOff>
    </xdr:to>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4" cstate="print"/>
        <a:stretch>
          <a:fillRect/>
        </a:stretch>
      </xdr:blipFill>
      <xdr:spPr>
        <a:xfrm>
          <a:off x="3257550" y="24183975"/>
          <a:ext cx="2771775" cy="1285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171450</xdr:colOff>
      <xdr:row>4</xdr:row>
      <xdr:rowOff>0</xdr:rowOff>
    </xdr:from>
    <xdr:to>
      <xdr:col>5</xdr:col>
      <xdr:colOff>356181</xdr:colOff>
      <xdr:row>5</xdr:row>
      <xdr:rowOff>119765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4</xdr:row>
      <xdr:rowOff>0</xdr:rowOff>
    </xdr:from>
    <xdr:to>
      <xdr:col>5</xdr:col>
      <xdr:colOff>356181</xdr:colOff>
      <xdr:row>5</xdr:row>
      <xdr:rowOff>119765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4695825" y="142875"/>
          <a:ext cx="184731" cy="2626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til\E-xls\E2009xls\34-2009%20Sanitarni%20cvor%20br4-Rab\Energo01\03-2001%20Pu&#269;ko%20otvoreno%20u&#269;ili&#353;te-Mali%20Lo&#353;inj\02-2001%20Gubic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P%20R%20I%20P%20R%20E%20M%20A%20-%20STARE%20STVARI/P%20R%20I%20P%20R%20E%20M%20A/ponude/&#352;PI&#352;I&#262;%20BUKOVICA-DVORAN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UKY/Desktop/usb%2008092013/GRADEVINSKA%20KNJIGA%20LANTERNA_BR.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2000\P%20R%20I%20P%20R%20E%20M%20A%20-%20STARE%20STVARI\P%20R%20I%20P%20R%20E%20M%20A\ponude\&#352;PI&#352;I&#262;%20BUKOVICA-DVORAN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osao/Plinacro/primavera%20d/2.%20UT%20KNJIGA%204A%20Telekomunikacij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issa-nas\01%20Radni%20TISSA\P%20R%20I%20P%20R%20E%20M%20A%20-%20STARE%20STVARI\P%20R%20I%20P%20R%20E%20M%20A\ponude\&#352;PI&#352;I&#262;%20BUKOVICA-DVOR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issa-nas\01%20Radni%20TISSA\My%20Documents\P%20R%20I%20P%20R%20E%20M%20A\ponude\N.C.%20-%20GRA&#272;EVINSKI%20RADOVI%20-%20POSLOVI%20PREKO%20GODI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Util\E-xls\E2009xls\34-2009%20Sanitarni%20cvor%20br4-Rab\Cristop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nfs.lano.local\dokumenti$\Users\Korisnik\Dropbox%20(Valamar)\0537_MAREDA%20RESTORAN%20I%20BAZEN%20AMINESS\04_DOKUMENTACIJA\03_TROSKOVNIK\D-Util\E-xls\E2009xls\34-2009%20Sanitarni%20cvor%20br4-Rab\Cristopi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20Radni%20TISSA/P%20R%20I%20P%20R%20E%20M%20A%20-%20STARE%20STVARI/P%20R%20I%20P%20R%20E%20M%20A/ponude/&#352;PI&#352;I&#262;%20BUKOVICA-DVORAN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20Radni%20TISSA/My%20Documents/P%20R%20I%20P%20R%20E%20M%20A/ponude/N.C.%20-%20GRA&#272;EVINSKI%20RADOVI%20-%20POSLOVI%20PREKO%20GOD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Util\E-xls\E2009xls\34-2009%20Sanitarni%20cvor%20br4-Rab\Proracun_OPREM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amsara/Downloads/P%20R%20I%20P%20R%20E%20M%20A%20-%20STARE%20STVARI/P%20R%20I%20P%20R%20E%20M%20A/ponude/&#352;PI&#352;I&#262;%20BUKOVICA-DVORAN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Ugovrni%20tro&#353;kovnik%20%20IZGRADNJA%20J%20-%20VG%20od%200+000%20DO%206+3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aqua7\SharedDocs\ZLATKO\TDR\JADRANTURIST\2006\CRVENI%20OTOK\Hotel%20Istra_Crveni%20Otok%202006_navodnjavanje_troskovn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KOEFICIJENTI"/>
      <sheetName val="PRORAČUN GUBITAKA"/>
      <sheetName val="REKAPITULACIJA"/>
      <sheetName val="PRORAČUN_GUBITAKA"/>
      <sheetName val="PRORAČUN_GUBITAKA1"/>
      <sheetName val="PRORAČUN_GUBITAKA2"/>
      <sheetName val="PRORAČUN_GUBITAKA3"/>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RAZNI RADO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LEKTORI"/>
      <sheetName val="GKNJIGA"/>
    </sheetNames>
    <sheetDataSet>
      <sheetData sheetId="0"/>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ZEMLJAN"/>
      <sheetName val="razni "/>
      <sheetName val="izolacija"/>
      <sheetName val="oprema dvor."/>
      <sheetName val="okoliš"/>
      <sheetName val="proračun"/>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16. Prometnice"/>
      <sheetName val="ŠPIŠIĆ BUKOVICA-DVORAN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16__Prometnice"/>
      <sheetName val="ŠPIŠIĆ_BUKOVICA-DVORANA"/>
      <sheetName val="i.1 zemljani radovi"/>
      <sheetName val="i.2 betonski i ab radovi"/>
      <sheetName val="i.3 zidarski radovi"/>
      <sheetName val="i.5 keramičarski radovi"/>
      <sheetName val="i.6 kamenorezački"/>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16__Prometnice1"/>
      <sheetName val="ŠPIŠIĆ_BUKOVICA-DVORANA1"/>
      <sheetName val="i_1_zemljani_radovi"/>
      <sheetName val="i_2_betonski_i_ab_radovi"/>
      <sheetName val="i_3_zidarski_radovi"/>
      <sheetName val="i_5_keramičarski_radovi"/>
      <sheetName val="i_6_kamenorezački"/>
      <sheetName val="proračun"/>
      <sheetName val="FAKTORI"/>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8">
          <cell r="F28">
            <v>571220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8">
          <cell r="F28">
            <v>571220</v>
          </cell>
        </row>
      </sheetData>
      <sheetData sheetId="57"/>
      <sheetData sheetId="58"/>
      <sheetData sheetId="59"/>
      <sheetData sheetId="60"/>
      <sheetData sheetId="61"/>
      <sheetData sheetId="62"/>
      <sheetData sheetId="63"/>
      <sheetData sheetId="64"/>
      <sheetData sheetId="65"/>
      <sheetData sheetId="66" refreshError="1"/>
      <sheetData sheetId="67"/>
      <sheetData sheetId="68">
        <row r="28">
          <cell r="F28">
            <v>571220</v>
          </cell>
        </row>
      </sheetData>
      <sheetData sheetId="69"/>
      <sheetData sheetId="70"/>
      <sheetData sheetId="71"/>
      <sheetData sheetId="72"/>
      <sheetData sheetId="73">
        <row r="28">
          <cell r="F28">
            <v>571220</v>
          </cell>
        </row>
      </sheetData>
      <sheetData sheetId="74"/>
      <sheetData sheetId="75"/>
      <sheetData sheetId="76"/>
      <sheetData sheetId="77"/>
      <sheetData sheetId="78">
        <row r="28">
          <cell r="F28">
            <v>571220</v>
          </cell>
        </row>
      </sheetData>
      <sheetData sheetId="79"/>
      <sheetData sheetId="80"/>
      <sheetData sheetId="81"/>
      <sheetData sheetId="82"/>
      <sheetData sheetId="83">
        <row r="28">
          <cell r="F28">
            <v>571220</v>
          </cell>
        </row>
      </sheetData>
      <sheetData sheetId="84" refreshError="1"/>
      <sheetData sheetId="85" refreshError="1"/>
      <sheetData sheetId="86" refreshError="1"/>
      <sheetData sheetId="87" refreshError="1"/>
      <sheetData sheetId="88" refreshError="1"/>
      <sheetData sheetId="89"/>
      <sheetData sheetId="90">
        <row r="28">
          <cell r="F28">
            <v>571220</v>
          </cell>
        </row>
      </sheetData>
      <sheetData sheetId="91"/>
      <sheetData sheetId="92"/>
      <sheetData sheetId="93"/>
      <sheetData sheetId="94"/>
      <sheetData sheetId="95">
        <row r="28">
          <cell r="F28">
            <v>571220</v>
          </cell>
        </row>
      </sheetData>
      <sheetData sheetId="96">
        <row r="28">
          <cell r="F28">
            <v>571220</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s>
    <sheetDataSet>
      <sheetData sheetId="0" refreshError="1"/>
      <sheetData sheetId="1">
        <row r="66">
          <cell r="G66">
            <v>81489.785000000003</v>
          </cell>
        </row>
        <row r="130">
          <cell r="G130">
            <v>0</v>
          </cell>
        </row>
        <row r="277">
          <cell r="G277">
            <v>0</v>
          </cell>
        </row>
        <row r="329">
          <cell r="G329">
            <v>0</v>
          </cell>
        </row>
      </sheetData>
      <sheetData sheetId="2" refreshError="1"/>
      <sheetData sheetId="3" refreshError="1"/>
      <sheetData sheetId="4" refreshError="1"/>
      <sheetData sheetId="5">
        <row r="66">
          <cell r="G66">
            <v>81489.785000000003</v>
          </cell>
        </row>
      </sheetData>
      <sheetData sheetId="6"/>
      <sheetData sheetId="7"/>
      <sheetData sheetId="8">
        <row r="66">
          <cell r="G66">
            <v>81489.785000000003</v>
          </cell>
        </row>
      </sheetData>
      <sheetData sheetId="9"/>
      <sheetData sheetId="10" refreshError="1"/>
      <sheetData sheetId="11" refreshError="1"/>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sheetData sheetId="24"/>
      <sheetData sheetId="25">
        <row r="66">
          <cell r="G66">
            <v>81489.785000000003</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refreshError="1"/>
      <sheetData sheetId="43"/>
      <sheetData sheetId="44">
        <row r="66">
          <cell r="G66">
            <v>81489.785000000003</v>
          </cell>
        </row>
      </sheetData>
      <sheetData sheetId="45">
        <row r="66">
          <cell r="G66">
            <v>81489.785000000003</v>
          </cell>
        </row>
      </sheetData>
      <sheetData sheetId="46">
        <row r="66">
          <cell r="G66">
            <v>81489.785000000003</v>
          </cell>
        </row>
      </sheetData>
      <sheetData sheetId="47"/>
      <sheetData sheetId="48"/>
      <sheetData sheetId="49">
        <row r="66">
          <cell r="G66">
            <v>81489.785000000003</v>
          </cell>
        </row>
      </sheetData>
      <sheetData sheetId="50"/>
      <sheetData sheetId="51"/>
      <sheetData sheetId="52"/>
      <sheetData sheetId="53"/>
      <sheetData sheetId="54"/>
      <sheetData sheetId="55"/>
      <sheetData sheetId="56" refreshError="1"/>
      <sheetData sheetId="57" refreshError="1"/>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sheetData sheetId="63"/>
      <sheetData sheetId="64"/>
      <sheetData sheetId="65"/>
      <sheetData sheetId="66"/>
      <sheetData sheetId="67"/>
      <sheetData sheetId="68"/>
      <sheetData sheetId="69"/>
      <sheetData sheetId="70"/>
      <sheetData sheetId="71"/>
      <sheetData sheetId="72" refreshError="1"/>
      <sheetData sheetId="73"/>
      <sheetData sheetId="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sobosl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proračun gubitaka"/>
      <sheetName val="koeficijenti"/>
      <sheetName val="rekapitulacij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_gubitaka"/>
      <sheetName val="RAZNI RADOVI"/>
      <sheetName val="proračun"/>
      <sheetName val="RAZNI_RADOVI"/>
      <sheetName val="troškovnik"/>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row r="28">
          <cell r="F28">
            <v>571220</v>
          </cell>
        </row>
      </sheetData>
      <sheetData sheetId="45">
        <row r="28">
          <cell r="F28">
            <v>571220</v>
          </cell>
        </row>
      </sheetData>
      <sheetData sheetId="46">
        <row r="28">
          <cell r="F28">
            <v>571220</v>
          </cell>
        </row>
      </sheetData>
      <sheetData sheetId="47">
        <row r="28">
          <cell r="F28">
            <v>571220</v>
          </cell>
        </row>
      </sheetData>
      <sheetData sheetId="48"/>
      <sheetData sheetId="49"/>
      <sheetData sheetId="50"/>
      <sheetData sheetId="51"/>
      <sheetData sheetId="52"/>
      <sheetData sheetId="53"/>
      <sheetData sheetId="54"/>
      <sheetData sheetId="55" refreshError="1"/>
      <sheetData sheetId="56" refreshError="1"/>
      <sheetData sheetId="57"/>
      <sheetData sheetId="5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 val="ZEMLJAN"/>
      <sheetName val="soboslik"/>
      <sheetName val="razni "/>
      <sheetName val="izolacija"/>
      <sheetName val="oprema dvor."/>
      <sheetName val="okoliš"/>
      <sheetName val="elektr"/>
      <sheetName val="PLIN"/>
      <sheetName val="LOGO_(2)"/>
      <sheetName val="RAZNI_RADOVI"/>
      <sheetName val="LOGO_(2)1"/>
      <sheetName val="RAZNI_RADOVI1"/>
      <sheetName val="razni_"/>
      <sheetName val="oprema_dvor_"/>
      <sheetName val="kolektori"/>
      <sheetName val="proračun gubitaka"/>
      <sheetName val="troškovnik"/>
      <sheetName val="proračun"/>
      <sheetName val="FAKTORI"/>
    </sheetNames>
    <sheetDataSet>
      <sheetData sheetId="0"/>
      <sheetData sheetId="1">
        <row r="22">
          <cell r="F22">
            <v>371.45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F22">
            <v>371.45</v>
          </cell>
        </row>
      </sheetData>
      <sheetData sheetId="13">
        <row r="22">
          <cell r="F22">
            <v>371.45</v>
          </cell>
        </row>
      </sheetData>
      <sheetData sheetId="14">
        <row r="22">
          <cell r="F22">
            <v>371.45</v>
          </cell>
        </row>
      </sheetData>
      <sheetData sheetId="15">
        <row r="22">
          <cell r="F22">
            <v>371.45</v>
          </cell>
        </row>
      </sheetData>
      <sheetData sheetId="16">
        <row r="22">
          <cell r="F22">
            <v>371.45</v>
          </cell>
        </row>
      </sheetData>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PRORAČUN V=15m3"/>
      <sheetName val="Tablice"/>
      <sheetName val="PRORAČUN_V=15m3"/>
      <sheetName val="PRORAČUN_V=15m31"/>
    </sheetNames>
    <sheetDataSet>
      <sheetData sheetId="0" refreshError="1"/>
      <sheetData sheetId="1" refreshError="1"/>
      <sheetData sheetId="2" refreshError="1"/>
      <sheetData sheetId="3" refreshError="1"/>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koeficijenti"/>
      <sheetName val="rekapitulacija"/>
      <sheetName val="proračun gubitaka"/>
      <sheetName val="proračun_gubitaka"/>
      <sheetName val="FAK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 val="proračun"/>
      <sheetName val="ZEMLJAN"/>
      <sheetName val="soboslik"/>
      <sheetName val="razni "/>
      <sheetName val="izolacija"/>
      <sheetName val="oprema dvor."/>
      <sheetName val="okoliš"/>
      <sheetName val="elektr"/>
      <sheetName val="PLIN"/>
      <sheetName val="LOGO_(2)"/>
      <sheetName val="RAZNI_RADOVI"/>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Tablice"/>
      <sheetName val="Proračunska snaga"/>
      <sheetName val="Proračunska_snaga"/>
      <sheetName val="Proračunska_snaga1"/>
      <sheetName val="koeficijenti"/>
      <sheetName val="rekapitulacija"/>
      <sheetName val="proračun gubitaka"/>
      <sheetName val="okoliš"/>
      <sheetName val="oprema dvor."/>
      <sheetName val="ZEMLJAN"/>
      <sheetName val="plin"/>
      <sheetName val="soboslik"/>
      <sheetName val="razni "/>
      <sheetName val="izolacija"/>
      <sheetName val="elektr"/>
      <sheetName val="Proračunska_snaga2"/>
      <sheetName val="proračun_gubitaka"/>
      <sheetName val="oprema_dvor_"/>
      <sheetName val="razni_"/>
      <sheetName val="Proračunska_snaga3"/>
      <sheetName val="proračun_gubitaka1"/>
      <sheetName val="oprema_dvor_1"/>
      <sheetName val="razni_1"/>
    </sheetNames>
    <sheetDataSet>
      <sheetData sheetId="0" refreshError="1"/>
      <sheetData sheetId="1" refreshError="1">
        <row r="203">
          <cell r="C203">
            <v>0.5</v>
          </cell>
        </row>
        <row r="235">
          <cell r="C235">
            <v>60</v>
          </cell>
        </row>
        <row r="237">
          <cell r="C237">
            <v>10</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plin"/>
      <sheetName val="elektr"/>
      <sheetName val="ZEMLJAN"/>
      <sheetName val="razni "/>
      <sheetName val="izolacija"/>
      <sheetName val="soboslik"/>
      <sheetName val="oprema dvor."/>
      <sheetName val="okoliš"/>
      <sheetName val="proračun gubitaka"/>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rekapitulacija"/>
      <sheetName val="troškovnik"/>
      <sheetName val="proračun"/>
      <sheetName val="RAZNI RADOVI"/>
      <sheetName val="proračun gubitaka"/>
      <sheetName val="koeficijenti"/>
      <sheetName val="plin"/>
      <sheetName val="razni "/>
      <sheetName val="soboslik"/>
      <sheetName val="elektr"/>
    </sheetNames>
    <sheetDataSet>
      <sheetData sheetId="0"/>
      <sheetData sheetId="1"/>
      <sheetData sheetId="2">
        <row r="3">
          <cell r="G3">
            <v>38873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H285"/>
  <sheetViews>
    <sheetView view="pageBreakPreview" topLeftCell="A55" zoomScaleNormal="100" zoomScaleSheetLayoutView="100" workbookViewId="0">
      <selection activeCell="K10" sqref="K10"/>
    </sheetView>
  </sheetViews>
  <sheetFormatPr defaultColWidth="9.140625" defaultRowHeight="11.25"/>
  <cols>
    <col min="1" max="1" width="5.5703125" style="20" customWidth="1"/>
    <col min="2" max="2" width="59.140625" style="20" customWidth="1"/>
    <col min="3" max="3" width="4.7109375" style="31" customWidth="1"/>
    <col min="4" max="4" width="5" style="32" customWidth="1"/>
    <col min="5" max="5" width="4.28515625" style="32" customWidth="1"/>
    <col min="6" max="6" width="4.42578125" style="32" customWidth="1"/>
    <col min="7" max="7" width="4.28515625" style="31" customWidth="1"/>
    <col min="8" max="16384" width="9.140625" style="20"/>
  </cols>
  <sheetData>
    <row r="1" spans="1:7" ht="12.75">
      <c r="B1" s="68" t="s">
        <v>0</v>
      </c>
    </row>
    <row r="2" spans="1:7">
      <c r="B2" s="26"/>
    </row>
    <row r="3" spans="1:7">
      <c r="A3" s="17"/>
      <c r="B3" s="18" t="s">
        <v>1</v>
      </c>
      <c r="C3" s="18"/>
      <c r="D3" s="13"/>
      <c r="E3" s="19"/>
      <c r="F3" s="13"/>
      <c r="G3" s="14"/>
    </row>
    <row r="4" spans="1:7">
      <c r="A4" s="17"/>
      <c r="B4" s="18"/>
      <c r="C4" s="18"/>
      <c r="D4" s="13"/>
      <c r="E4" s="19"/>
      <c r="F4" s="13"/>
      <c r="G4" s="14"/>
    </row>
    <row r="5" spans="1:7">
      <c r="A5" s="21"/>
      <c r="B5" s="22"/>
      <c r="C5" s="22"/>
      <c r="D5" s="23"/>
      <c r="E5" s="24"/>
      <c r="F5" s="15"/>
      <c r="G5" s="14"/>
    </row>
    <row r="6" spans="1:7" s="26" customFormat="1" ht="63.75">
      <c r="A6" s="25"/>
      <c r="B6" s="394" t="s">
        <v>2</v>
      </c>
      <c r="C6" s="28"/>
      <c r="D6" s="11"/>
      <c r="E6" s="30"/>
      <c r="F6" s="13"/>
      <c r="G6" s="14"/>
    </row>
    <row r="7" spans="1:7" ht="36.75" customHeight="1">
      <c r="A7" s="25"/>
      <c r="B7" s="394" t="s">
        <v>3</v>
      </c>
      <c r="C7" s="28"/>
      <c r="D7" s="11"/>
      <c r="E7" s="30"/>
      <c r="F7" s="13"/>
      <c r="G7" s="14"/>
    </row>
    <row r="8" spans="1:7" ht="51">
      <c r="A8" s="25"/>
      <c r="B8" s="394" t="s">
        <v>4</v>
      </c>
      <c r="C8" s="28"/>
      <c r="D8" s="11"/>
      <c r="E8" s="30"/>
      <c r="F8" s="13"/>
      <c r="G8" s="14"/>
    </row>
    <row r="9" spans="1:7" s="26" customFormat="1" ht="36.75" customHeight="1">
      <c r="A9" s="25"/>
      <c r="B9" s="394" t="s">
        <v>5</v>
      </c>
      <c r="C9" s="28"/>
      <c r="D9" s="11"/>
      <c r="E9" s="30"/>
      <c r="F9" s="13"/>
      <c r="G9" s="14"/>
    </row>
    <row r="10" spans="1:7" s="26" customFormat="1" ht="140.25">
      <c r="A10" s="25"/>
      <c r="B10" s="394" t="s">
        <v>6</v>
      </c>
      <c r="C10" s="28"/>
      <c r="D10" s="11"/>
      <c r="E10" s="30"/>
      <c r="F10" s="13"/>
      <c r="G10" s="14"/>
    </row>
    <row r="11" spans="1:7" s="26" customFormat="1" ht="12.75" customHeight="1">
      <c r="A11" s="25"/>
      <c r="B11" s="394"/>
      <c r="C11" s="28"/>
      <c r="D11" s="11"/>
      <c r="E11" s="30"/>
      <c r="F11" s="13"/>
      <c r="G11" s="14"/>
    </row>
    <row r="12" spans="1:7" ht="12.75">
      <c r="A12" s="25"/>
      <c r="B12" s="394" t="s">
        <v>7</v>
      </c>
      <c r="C12" s="28"/>
      <c r="D12" s="11"/>
      <c r="E12" s="30"/>
      <c r="F12" s="13"/>
      <c r="G12" s="14"/>
    </row>
    <row r="13" spans="1:7" ht="63.75">
      <c r="A13" s="25"/>
      <c r="B13" s="394" t="s">
        <v>8</v>
      </c>
      <c r="C13" s="28"/>
      <c r="D13" s="11"/>
      <c r="E13" s="30"/>
      <c r="F13" s="13"/>
      <c r="G13" s="14"/>
    </row>
    <row r="14" spans="1:7" ht="25.5" customHeight="1">
      <c r="A14" s="25"/>
      <c r="B14" s="394" t="s">
        <v>9</v>
      </c>
      <c r="C14" s="28"/>
      <c r="D14" s="11"/>
      <c r="E14" s="30"/>
      <c r="F14" s="13"/>
      <c r="G14" s="14"/>
    </row>
    <row r="15" spans="1:7" ht="63.75">
      <c r="A15" s="25"/>
      <c r="B15" s="394" t="s">
        <v>10</v>
      </c>
      <c r="C15" s="28"/>
      <c r="D15" s="11"/>
      <c r="E15" s="30"/>
      <c r="F15" s="13"/>
      <c r="G15" s="14"/>
    </row>
    <row r="16" spans="1:7" ht="63.75">
      <c r="A16" s="25"/>
      <c r="B16" s="394" t="s">
        <v>11</v>
      </c>
      <c r="C16" s="28"/>
      <c r="D16" s="11"/>
      <c r="E16" s="30"/>
      <c r="F16" s="13"/>
      <c r="G16" s="14"/>
    </row>
    <row r="17" spans="1:7" s="27" customFormat="1" ht="12.75">
      <c r="A17" s="25"/>
      <c r="B17" s="394"/>
      <c r="C17" s="28"/>
      <c r="D17" s="11"/>
      <c r="E17" s="30"/>
      <c r="F17" s="13"/>
      <c r="G17" s="14"/>
    </row>
    <row r="18" spans="1:7" s="27" customFormat="1" ht="12.75">
      <c r="A18" s="25"/>
      <c r="B18" s="394" t="s">
        <v>12</v>
      </c>
      <c r="C18" s="28"/>
      <c r="D18" s="11"/>
      <c r="E18" s="30"/>
      <c r="F18" s="13"/>
      <c r="G18" s="14"/>
    </row>
    <row r="19" spans="1:7" s="27" customFormat="1" ht="12.75">
      <c r="A19" s="25" t="s">
        <v>13</v>
      </c>
      <c r="B19" s="394" t="s">
        <v>14</v>
      </c>
      <c r="C19" s="28"/>
      <c r="D19" s="11"/>
      <c r="E19" s="30"/>
      <c r="F19" s="13"/>
      <c r="G19" s="14"/>
    </row>
    <row r="20" spans="1:7" s="27" customFormat="1" ht="38.25">
      <c r="A20" s="25"/>
      <c r="B20" s="394" t="s">
        <v>15</v>
      </c>
      <c r="C20" s="28"/>
      <c r="D20" s="11"/>
      <c r="E20" s="30"/>
      <c r="F20" s="13"/>
      <c r="G20" s="14"/>
    </row>
    <row r="21" spans="1:7" s="27" customFormat="1" ht="63.75">
      <c r="A21" s="25"/>
      <c r="B21" s="394" t="s">
        <v>16</v>
      </c>
      <c r="C21" s="28"/>
      <c r="D21" s="11"/>
      <c r="E21" s="30"/>
      <c r="F21" s="13"/>
      <c r="G21" s="14"/>
    </row>
    <row r="22" spans="1:7" s="27" customFormat="1" ht="102">
      <c r="A22" s="25"/>
      <c r="B22" s="394" t="s">
        <v>17</v>
      </c>
      <c r="C22" s="28"/>
      <c r="D22" s="11"/>
      <c r="E22" s="30"/>
      <c r="F22" s="13"/>
      <c r="G22" s="14"/>
    </row>
    <row r="23" spans="1:7" s="27" customFormat="1" ht="12.75">
      <c r="A23" s="25" t="s">
        <v>18</v>
      </c>
      <c r="B23" s="394" t="s">
        <v>19</v>
      </c>
      <c r="C23" s="28"/>
      <c r="D23" s="11"/>
      <c r="E23" s="30"/>
      <c r="F23" s="13"/>
      <c r="G23" s="14"/>
    </row>
    <row r="24" spans="1:7" s="27" customFormat="1" ht="63.75">
      <c r="A24" s="25"/>
      <c r="B24" s="394" t="s">
        <v>360</v>
      </c>
      <c r="C24" s="28"/>
      <c r="D24" s="11"/>
      <c r="E24" s="30"/>
      <c r="F24" s="13"/>
      <c r="G24" s="14"/>
    </row>
    <row r="25" spans="1:7" s="27" customFormat="1" ht="25.5">
      <c r="A25" s="25"/>
      <c r="B25" s="394" t="s">
        <v>20</v>
      </c>
      <c r="C25" s="28"/>
      <c r="D25" s="11"/>
      <c r="E25" s="30"/>
      <c r="F25" s="13"/>
      <c r="G25" s="14"/>
    </row>
    <row r="26" spans="1:7" s="27" customFormat="1" ht="12.75">
      <c r="A26" s="25" t="s">
        <v>21</v>
      </c>
      <c r="B26" s="394" t="s">
        <v>22</v>
      </c>
      <c r="C26" s="28"/>
      <c r="D26" s="11"/>
      <c r="E26" s="30"/>
      <c r="F26" s="13"/>
      <c r="G26" s="14"/>
    </row>
    <row r="27" spans="1:7" s="27" customFormat="1" ht="25.5">
      <c r="A27" s="25"/>
      <c r="B27" s="394" t="s">
        <v>23</v>
      </c>
      <c r="C27" s="28"/>
      <c r="D27" s="11"/>
      <c r="E27" s="30"/>
      <c r="F27" s="13"/>
      <c r="G27" s="14"/>
    </row>
    <row r="28" spans="1:7" s="27" customFormat="1" ht="12.75">
      <c r="A28" s="25" t="s">
        <v>24</v>
      </c>
      <c r="B28" s="394" t="s">
        <v>25</v>
      </c>
      <c r="C28" s="28"/>
      <c r="D28" s="11"/>
      <c r="E28" s="30"/>
      <c r="F28" s="13"/>
      <c r="G28" s="14"/>
    </row>
    <row r="29" spans="1:7" s="27" customFormat="1" ht="38.25">
      <c r="A29" s="25"/>
      <c r="B29" s="394" t="s">
        <v>26</v>
      </c>
      <c r="C29" s="28"/>
      <c r="D29" s="11"/>
      <c r="E29" s="30"/>
      <c r="F29" s="13"/>
      <c r="G29" s="14"/>
    </row>
    <row r="30" spans="1:7">
      <c r="B30" s="26"/>
      <c r="C30" s="36"/>
      <c r="D30" s="37"/>
      <c r="E30" s="37"/>
      <c r="F30" s="37"/>
    </row>
    <row r="31" spans="1:7" customFormat="1" ht="15">
      <c r="A31" s="71"/>
      <c r="B31" s="395"/>
      <c r="C31" s="396"/>
      <c r="D31" s="397"/>
      <c r="E31" s="398"/>
      <c r="F31" s="398"/>
    </row>
    <row r="32" spans="1:7" customFormat="1" ht="15">
      <c r="A32" s="72"/>
      <c r="B32" s="73" t="s">
        <v>42</v>
      </c>
      <c r="C32" s="74"/>
      <c r="D32" s="75"/>
      <c r="E32" s="398"/>
      <c r="F32" s="398"/>
    </row>
    <row r="33" spans="1:6" customFormat="1" ht="15">
      <c r="A33" s="76"/>
      <c r="B33" s="399"/>
      <c r="C33" s="74"/>
      <c r="D33" s="75"/>
      <c r="E33" s="398"/>
      <c r="F33" s="398"/>
    </row>
    <row r="34" spans="1:6" customFormat="1" ht="49.5" customHeight="1">
      <c r="A34" s="76"/>
      <c r="B34" s="403" t="s">
        <v>32</v>
      </c>
      <c r="C34" s="403"/>
      <c r="D34" s="403"/>
      <c r="E34" s="403"/>
      <c r="F34" s="403"/>
    </row>
    <row r="35" spans="1:6" customFormat="1" ht="47.25" customHeight="1">
      <c r="A35" s="78" t="s">
        <v>43</v>
      </c>
      <c r="B35" s="403" t="s">
        <v>44</v>
      </c>
      <c r="C35" s="403"/>
      <c r="D35" s="403"/>
      <c r="E35" s="403"/>
      <c r="F35" s="403"/>
    </row>
    <row r="36" spans="1:6" customFormat="1" ht="15.75" customHeight="1">
      <c r="A36" s="78" t="s">
        <v>43</v>
      </c>
      <c r="B36" s="403" t="s">
        <v>45</v>
      </c>
      <c r="C36" s="403"/>
      <c r="D36" s="403"/>
      <c r="E36" s="403"/>
      <c r="F36" s="400"/>
    </row>
    <row r="37" spans="1:6" customFormat="1" ht="15.75" customHeight="1">
      <c r="A37" s="78" t="s">
        <v>43</v>
      </c>
      <c r="B37" s="403" t="s">
        <v>46</v>
      </c>
      <c r="C37" s="403"/>
      <c r="D37" s="403"/>
      <c r="E37" s="403"/>
      <c r="F37" s="400"/>
    </row>
    <row r="38" spans="1:6" customFormat="1" ht="15">
      <c r="A38" s="78" t="s">
        <v>43</v>
      </c>
      <c r="B38" s="403" t="s">
        <v>33</v>
      </c>
      <c r="C38" s="403"/>
      <c r="D38" s="403"/>
      <c r="E38" s="403"/>
      <c r="F38" s="400"/>
    </row>
    <row r="39" spans="1:6" customFormat="1" ht="15">
      <c r="A39" s="78" t="s">
        <v>43</v>
      </c>
      <c r="B39" s="403" t="s">
        <v>34</v>
      </c>
      <c r="C39" s="403"/>
      <c r="D39" s="403"/>
      <c r="E39" s="403"/>
      <c r="F39" s="400"/>
    </row>
    <row r="40" spans="1:6" customFormat="1" ht="15">
      <c r="A40" s="78" t="s">
        <v>43</v>
      </c>
      <c r="B40" s="403" t="s">
        <v>35</v>
      </c>
      <c r="C40" s="403"/>
      <c r="D40" s="403"/>
      <c r="E40" s="403"/>
      <c r="F40" s="400"/>
    </row>
    <row r="41" spans="1:6" customFormat="1" ht="15">
      <c r="A41" s="78" t="s">
        <v>43</v>
      </c>
      <c r="B41" s="403" t="s">
        <v>36</v>
      </c>
      <c r="C41" s="403"/>
      <c r="D41" s="403"/>
      <c r="E41" s="403"/>
      <c r="F41" s="400"/>
    </row>
    <row r="42" spans="1:6" customFormat="1" ht="15">
      <c r="A42" s="78" t="s">
        <v>43</v>
      </c>
      <c r="B42" s="403" t="s">
        <v>37</v>
      </c>
      <c r="C42" s="403"/>
      <c r="D42" s="403"/>
      <c r="E42" s="403"/>
      <c r="F42" s="400"/>
    </row>
    <row r="43" spans="1:6" customFormat="1" ht="15">
      <c r="A43" s="78" t="s">
        <v>43</v>
      </c>
      <c r="B43" s="403" t="s">
        <v>38</v>
      </c>
      <c r="C43" s="403"/>
      <c r="D43" s="403"/>
      <c r="E43" s="403"/>
      <c r="F43" s="400"/>
    </row>
    <row r="44" spans="1:6" customFormat="1" ht="61.5" customHeight="1">
      <c r="A44" s="78" t="s">
        <v>43</v>
      </c>
      <c r="B44" s="403" t="s">
        <v>47</v>
      </c>
      <c r="C44" s="403"/>
      <c r="D44" s="403"/>
      <c r="E44" s="403"/>
      <c r="F44" s="403"/>
    </row>
    <row r="45" spans="1:6" customFormat="1" ht="15">
      <c r="A45" s="76"/>
      <c r="B45" s="401"/>
      <c r="C45" s="402"/>
      <c r="D45" s="401"/>
      <c r="E45" s="400"/>
      <c r="F45" s="400"/>
    </row>
    <row r="46" spans="1:6" customFormat="1" ht="62.25" customHeight="1">
      <c r="A46" s="76"/>
      <c r="B46" s="403" t="s">
        <v>48</v>
      </c>
      <c r="C46" s="403"/>
      <c r="D46" s="403"/>
      <c r="E46" s="403"/>
      <c r="F46" s="403"/>
    </row>
    <row r="47" spans="1:6" customFormat="1" ht="15">
      <c r="A47" s="76"/>
      <c r="B47" s="401"/>
      <c r="C47" s="401"/>
      <c r="D47" s="401"/>
      <c r="E47" s="400"/>
      <c r="F47" s="400"/>
    </row>
    <row r="48" spans="1:6" customFormat="1" ht="46.5" customHeight="1">
      <c r="A48" s="76"/>
      <c r="B48" s="403" t="s">
        <v>39</v>
      </c>
      <c r="C48" s="403"/>
      <c r="D48" s="403"/>
      <c r="E48" s="403"/>
      <c r="F48" s="403"/>
    </row>
    <row r="49" spans="1:7" customFormat="1" ht="15">
      <c r="A49" s="76"/>
      <c r="B49" s="401"/>
      <c r="C49" s="401"/>
      <c r="D49" s="401"/>
      <c r="E49" s="400"/>
      <c r="F49" s="400"/>
    </row>
    <row r="50" spans="1:7" customFormat="1" ht="48" customHeight="1">
      <c r="A50" s="76"/>
      <c r="B50" s="403" t="s">
        <v>40</v>
      </c>
      <c r="C50" s="403"/>
      <c r="D50" s="403"/>
      <c r="E50" s="403"/>
      <c r="F50" s="403"/>
    </row>
    <row r="51" spans="1:7" customFormat="1" ht="15">
      <c r="A51" s="76"/>
      <c r="B51" s="401"/>
      <c r="C51" s="401"/>
      <c r="D51" s="401"/>
      <c r="E51" s="400"/>
      <c r="F51" s="400"/>
    </row>
    <row r="52" spans="1:7" customFormat="1" ht="45.75" customHeight="1">
      <c r="A52" s="76"/>
      <c r="B52" s="403" t="s">
        <v>41</v>
      </c>
      <c r="C52" s="403"/>
      <c r="D52" s="403"/>
      <c r="E52" s="403"/>
      <c r="F52" s="403"/>
    </row>
    <row r="53" spans="1:7" customFormat="1" ht="15">
      <c r="A53" s="76"/>
      <c r="B53" s="401"/>
      <c r="C53" s="401"/>
      <c r="D53" s="401"/>
      <c r="E53" s="400"/>
      <c r="F53" s="400"/>
    </row>
    <row r="54" spans="1:7" customFormat="1" ht="48.75" customHeight="1">
      <c r="A54" s="76"/>
      <c r="B54" s="403" t="s">
        <v>49</v>
      </c>
      <c r="C54" s="403"/>
      <c r="D54" s="403"/>
      <c r="E54" s="403"/>
      <c r="F54" s="403"/>
    </row>
    <row r="55" spans="1:7" customFormat="1" ht="15">
      <c r="A55" s="76"/>
      <c r="B55" s="401"/>
      <c r="C55" s="401"/>
      <c r="D55" s="401"/>
      <c r="E55" s="400"/>
      <c r="F55" s="400"/>
    </row>
    <row r="56" spans="1:7" customFormat="1" ht="49.5" customHeight="1">
      <c r="A56" s="76"/>
      <c r="B56" s="403" t="s">
        <v>50</v>
      </c>
      <c r="C56" s="403"/>
      <c r="D56" s="403"/>
      <c r="E56" s="403"/>
      <c r="F56" s="403"/>
    </row>
    <row r="57" spans="1:7" customFormat="1" ht="15">
      <c r="A57" s="76"/>
      <c r="B57" s="401"/>
      <c r="C57" s="401"/>
      <c r="D57" s="401"/>
      <c r="E57" s="400"/>
      <c r="F57" s="400"/>
    </row>
    <row r="58" spans="1:7" customFormat="1" ht="30.75" customHeight="1">
      <c r="A58" s="76"/>
      <c r="B58" s="403" t="s">
        <v>51</v>
      </c>
      <c r="C58" s="403"/>
      <c r="D58" s="403"/>
      <c r="E58" s="403"/>
      <c r="F58" s="403"/>
    </row>
    <row r="59" spans="1:7">
      <c r="B59" s="26"/>
      <c r="C59" s="36"/>
      <c r="D59" s="37"/>
      <c r="E59" s="37"/>
      <c r="F59" s="37"/>
    </row>
    <row r="62" spans="1:7" s="27" customFormat="1">
      <c r="A62" s="31"/>
      <c r="B62" s="20"/>
      <c r="C62" s="31"/>
      <c r="D62" s="32"/>
      <c r="E62" s="32"/>
      <c r="F62" s="32"/>
      <c r="G62" s="31"/>
    </row>
    <row r="63" spans="1:7" s="27" customFormat="1">
      <c r="A63" s="31"/>
      <c r="B63" s="20"/>
      <c r="C63" s="31"/>
      <c r="D63" s="32"/>
      <c r="E63" s="32"/>
      <c r="F63" s="32"/>
      <c r="G63" s="31"/>
    </row>
    <row r="64" spans="1:7" s="27" customFormat="1">
      <c r="A64" s="31"/>
      <c r="B64" s="20"/>
      <c r="C64" s="31"/>
      <c r="D64" s="32"/>
      <c r="E64" s="32"/>
      <c r="F64" s="32"/>
      <c r="G64" s="31"/>
    </row>
    <row r="65" spans="1:7" s="27" customFormat="1">
      <c r="A65" s="31"/>
      <c r="B65" s="20"/>
      <c r="C65" s="31"/>
      <c r="D65" s="32"/>
      <c r="E65" s="32"/>
      <c r="F65" s="32"/>
      <c r="G65" s="31"/>
    </row>
    <row r="66" spans="1:7" s="27" customFormat="1">
      <c r="A66" s="31"/>
      <c r="B66" s="20"/>
      <c r="C66" s="31"/>
      <c r="D66" s="32"/>
      <c r="E66" s="32"/>
      <c r="F66" s="32"/>
      <c r="G66" s="31"/>
    </row>
    <row r="67" spans="1:7" s="27" customFormat="1">
      <c r="A67" s="31"/>
      <c r="B67" s="20"/>
      <c r="C67" s="31"/>
      <c r="D67" s="32"/>
      <c r="E67" s="32"/>
      <c r="F67" s="32"/>
      <c r="G67" s="31"/>
    </row>
    <row r="68" spans="1:7" s="27" customFormat="1">
      <c r="A68" s="31"/>
      <c r="B68" s="20"/>
      <c r="C68" s="31"/>
      <c r="D68" s="32"/>
      <c r="E68" s="32"/>
      <c r="F68" s="32"/>
      <c r="G68" s="31"/>
    </row>
    <row r="69" spans="1:7" s="27" customFormat="1">
      <c r="A69" s="31"/>
      <c r="B69" s="20"/>
      <c r="C69" s="31"/>
      <c r="D69" s="32"/>
      <c r="E69" s="32"/>
      <c r="F69" s="32"/>
      <c r="G69" s="31"/>
    </row>
    <row r="70" spans="1:7" s="27" customFormat="1">
      <c r="A70" s="31"/>
      <c r="B70" s="20"/>
      <c r="C70" s="31"/>
      <c r="D70" s="32"/>
      <c r="E70" s="32"/>
      <c r="F70" s="32"/>
      <c r="G70" s="31"/>
    </row>
    <row r="71" spans="1:7" s="27" customFormat="1" ht="67.5" customHeight="1">
      <c r="A71" s="31"/>
      <c r="B71" s="20"/>
      <c r="C71" s="31"/>
      <c r="D71" s="32"/>
      <c r="E71" s="32"/>
      <c r="F71" s="32"/>
      <c r="G71" s="31"/>
    </row>
    <row r="72" spans="1:7" s="27" customFormat="1">
      <c r="A72" s="31"/>
      <c r="B72" s="20"/>
      <c r="C72" s="31"/>
      <c r="D72" s="32"/>
      <c r="E72" s="32"/>
      <c r="F72" s="32"/>
      <c r="G72" s="31"/>
    </row>
    <row r="73" spans="1:7" s="27" customFormat="1">
      <c r="A73" s="31"/>
      <c r="B73" s="20"/>
      <c r="C73" s="31"/>
      <c r="D73" s="32"/>
      <c r="E73" s="32"/>
      <c r="F73" s="32"/>
      <c r="G73" s="31"/>
    </row>
    <row r="74" spans="1:7" s="27" customFormat="1">
      <c r="A74" s="31"/>
      <c r="B74" s="20"/>
      <c r="C74" s="31"/>
      <c r="D74" s="32"/>
      <c r="E74" s="32"/>
      <c r="F74" s="32"/>
      <c r="G74" s="31"/>
    </row>
    <row r="75" spans="1:7" s="27" customFormat="1">
      <c r="A75" s="31"/>
      <c r="B75" s="20"/>
      <c r="C75" s="31"/>
      <c r="D75" s="32"/>
      <c r="E75" s="32"/>
      <c r="F75" s="32"/>
      <c r="G75" s="31"/>
    </row>
    <row r="76" spans="1:7" s="27" customFormat="1" ht="38.25" customHeight="1">
      <c r="A76" s="31"/>
      <c r="B76" s="20"/>
      <c r="C76" s="31"/>
      <c r="D76" s="32"/>
      <c r="E76" s="32"/>
      <c r="F76" s="32"/>
      <c r="G76" s="31"/>
    </row>
    <row r="77" spans="1:7" s="27" customFormat="1">
      <c r="A77" s="31"/>
      <c r="B77" s="20"/>
      <c r="C77" s="31"/>
      <c r="D77" s="32"/>
      <c r="E77" s="32"/>
      <c r="F77" s="32"/>
      <c r="G77" s="31"/>
    </row>
    <row r="101" spans="1:8" s="31" customFormat="1">
      <c r="A101" s="20"/>
      <c r="B101" s="38"/>
      <c r="D101" s="32"/>
      <c r="E101" s="32"/>
      <c r="F101" s="32"/>
      <c r="H101" s="20"/>
    </row>
    <row r="103" spans="1:8" s="26" customFormat="1">
      <c r="C103" s="36"/>
      <c r="D103" s="37"/>
      <c r="E103" s="37"/>
      <c r="F103" s="37"/>
      <c r="G103" s="36"/>
    </row>
    <row r="108" spans="1:8" ht="10.5" customHeight="1"/>
    <row r="110" spans="1:8" s="27" customFormat="1">
      <c r="A110" s="31"/>
      <c r="B110" s="20"/>
      <c r="C110" s="31"/>
      <c r="D110" s="32"/>
      <c r="E110" s="32"/>
      <c r="F110" s="32"/>
      <c r="G110" s="31"/>
    </row>
    <row r="111" spans="1:8" s="27" customFormat="1">
      <c r="A111" s="31"/>
      <c r="B111" s="20"/>
      <c r="C111" s="31"/>
      <c r="D111" s="32"/>
      <c r="E111" s="32"/>
      <c r="F111" s="32"/>
      <c r="G111" s="31"/>
    </row>
    <row r="112" spans="1:8" s="27" customFormat="1">
      <c r="A112" s="31"/>
      <c r="B112" s="20"/>
      <c r="C112" s="31"/>
      <c r="D112" s="32"/>
      <c r="E112" s="32"/>
      <c r="F112" s="32"/>
      <c r="G112" s="31"/>
    </row>
    <row r="113" spans="1:7" s="27" customFormat="1">
      <c r="A113" s="31"/>
      <c r="B113" s="20"/>
      <c r="C113" s="31"/>
      <c r="D113" s="32"/>
      <c r="E113" s="32"/>
      <c r="F113" s="32"/>
      <c r="G113" s="31"/>
    </row>
    <row r="114" spans="1:7" s="27" customFormat="1">
      <c r="A114" s="31"/>
      <c r="B114" s="20"/>
      <c r="C114" s="31"/>
      <c r="D114" s="32"/>
      <c r="E114" s="32"/>
      <c r="F114" s="32"/>
      <c r="G114" s="31"/>
    </row>
    <row r="115" spans="1:7" s="27" customFormat="1">
      <c r="A115" s="31"/>
      <c r="B115" s="20"/>
      <c r="C115" s="31"/>
      <c r="D115" s="32"/>
      <c r="E115" s="32"/>
      <c r="F115" s="32"/>
      <c r="G115" s="31"/>
    </row>
    <row r="116" spans="1:7" s="27" customFormat="1">
      <c r="A116" s="31"/>
      <c r="B116" s="20"/>
      <c r="C116" s="31"/>
      <c r="D116" s="32"/>
      <c r="E116" s="32"/>
      <c r="F116" s="32"/>
      <c r="G116" s="31"/>
    </row>
    <row r="117" spans="1:7" s="27" customFormat="1">
      <c r="A117" s="31"/>
      <c r="B117" s="20"/>
      <c r="C117" s="31"/>
      <c r="D117" s="32"/>
      <c r="E117" s="32"/>
      <c r="F117" s="32"/>
      <c r="G117" s="31"/>
    </row>
    <row r="118" spans="1:7" s="27" customFormat="1">
      <c r="A118" s="31"/>
      <c r="B118" s="20"/>
      <c r="C118" s="31"/>
      <c r="D118" s="32"/>
      <c r="E118" s="32"/>
      <c r="F118" s="32"/>
      <c r="G118" s="31"/>
    </row>
    <row r="119" spans="1:7" s="27" customFormat="1" ht="38.25" customHeight="1">
      <c r="A119" s="31"/>
      <c r="B119" s="20"/>
      <c r="C119" s="31"/>
      <c r="D119" s="32"/>
      <c r="E119" s="32"/>
      <c r="F119" s="32"/>
      <c r="G119" s="31"/>
    </row>
    <row r="120" spans="1:7" s="27" customFormat="1">
      <c r="A120" s="31"/>
      <c r="B120" s="20"/>
      <c r="C120" s="31"/>
      <c r="D120" s="32"/>
      <c r="E120" s="32"/>
      <c r="F120" s="32"/>
      <c r="G120" s="31"/>
    </row>
    <row r="121" spans="1:7" s="27" customFormat="1">
      <c r="A121" s="31"/>
      <c r="B121" s="20"/>
      <c r="C121" s="31"/>
      <c r="D121" s="32"/>
      <c r="E121" s="32"/>
      <c r="F121" s="32"/>
      <c r="G121" s="31"/>
    </row>
    <row r="122" spans="1:7" s="27" customFormat="1">
      <c r="A122" s="31"/>
      <c r="B122" s="20"/>
      <c r="C122" s="31"/>
      <c r="D122" s="32"/>
      <c r="E122" s="32"/>
      <c r="F122" s="32"/>
      <c r="G122" s="31"/>
    </row>
    <row r="123" spans="1:7" s="27" customFormat="1">
      <c r="A123" s="31"/>
      <c r="B123" s="20"/>
      <c r="C123" s="31"/>
      <c r="D123" s="32"/>
      <c r="E123" s="32"/>
      <c r="F123" s="32"/>
      <c r="G123" s="31"/>
    </row>
    <row r="124" spans="1:7" s="27" customFormat="1">
      <c r="A124" s="31"/>
      <c r="B124" s="20"/>
      <c r="C124" s="31"/>
      <c r="D124" s="32"/>
      <c r="E124" s="32"/>
      <c r="F124" s="32"/>
      <c r="G124" s="31"/>
    </row>
    <row r="125" spans="1:7" s="27" customFormat="1">
      <c r="A125" s="31"/>
      <c r="B125" s="20"/>
      <c r="C125" s="31"/>
      <c r="D125" s="32"/>
      <c r="E125" s="32"/>
      <c r="F125" s="32"/>
      <c r="G125" s="31"/>
    </row>
    <row r="126" spans="1:7" s="27" customFormat="1">
      <c r="A126" s="31"/>
      <c r="B126" s="20"/>
      <c r="C126" s="31"/>
      <c r="D126" s="32"/>
      <c r="E126" s="32"/>
      <c r="F126" s="32"/>
      <c r="G126" s="31"/>
    </row>
    <row r="127" spans="1:7" s="27" customFormat="1">
      <c r="A127" s="31"/>
      <c r="B127" s="20"/>
      <c r="C127" s="31"/>
      <c r="D127" s="32"/>
      <c r="E127" s="32"/>
      <c r="F127" s="32"/>
      <c r="G127" s="31"/>
    </row>
    <row r="128" spans="1:7" s="27" customFormat="1">
      <c r="A128" s="31"/>
      <c r="B128" s="20"/>
      <c r="C128" s="31"/>
      <c r="D128" s="32"/>
      <c r="E128" s="32"/>
      <c r="F128" s="32"/>
      <c r="G128" s="31"/>
    </row>
    <row r="129" spans="1:7" s="27" customFormat="1">
      <c r="A129" s="31"/>
      <c r="B129" s="20"/>
      <c r="C129" s="31"/>
      <c r="D129" s="32"/>
      <c r="E129" s="32"/>
      <c r="F129" s="32"/>
      <c r="G129" s="31"/>
    </row>
    <row r="130" spans="1:7" s="27" customFormat="1">
      <c r="A130" s="31"/>
      <c r="B130" s="20"/>
      <c r="C130" s="31"/>
      <c r="D130" s="32"/>
      <c r="E130" s="32"/>
      <c r="F130" s="32"/>
      <c r="G130" s="31"/>
    </row>
    <row r="131" spans="1:7" s="27" customFormat="1">
      <c r="A131" s="31"/>
      <c r="B131" s="20"/>
      <c r="C131" s="31"/>
      <c r="D131" s="32"/>
      <c r="E131" s="32"/>
      <c r="F131" s="32"/>
      <c r="G131" s="31"/>
    </row>
    <row r="132" spans="1:7" s="27" customFormat="1">
      <c r="A132" s="31"/>
      <c r="B132" s="20"/>
      <c r="C132" s="31"/>
      <c r="D132" s="32"/>
      <c r="E132" s="32"/>
      <c r="F132" s="32"/>
      <c r="G132" s="31"/>
    </row>
    <row r="133" spans="1:7" s="27" customFormat="1">
      <c r="A133" s="31"/>
      <c r="B133" s="20"/>
      <c r="C133" s="31"/>
      <c r="D133" s="32"/>
      <c r="E133" s="32"/>
      <c r="F133" s="32"/>
      <c r="G133" s="31"/>
    </row>
    <row r="134" spans="1:7" s="27" customFormat="1">
      <c r="A134" s="31"/>
      <c r="B134" s="20"/>
      <c r="C134" s="31"/>
      <c r="D134" s="32"/>
      <c r="E134" s="32"/>
      <c r="F134" s="32"/>
      <c r="G134" s="31"/>
    </row>
    <row r="135" spans="1:7" s="27" customFormat="1">
      <c r="A135" s="31"/>
      <c r="B135" s="20"/>
      <c r="C135" s="31"/>
      <c r="D135" s="32"/>
      <c r="E135" s="32"/>
      <c r="F135" s="32"/>
      <c r="G135" s="31"/>
    </row>
    <row r="136" spans="1:7" s="27" customFormat="1">
      <c r="A136" s="31"/>
      <c r="B136" s="20"/>
      <c r="C136" s="31"/>
      <c r="D136" s="32"/>
      <c r="E136" s="32"/>
      <c r="F136" s="32"/>
      <c r="G136" s="31"/>
    </row>
    <row r="137" spans="1:7" s="27" customFormat="1">
      <c r="A137" s="31"/>
      <c r="B137" s="20"/>
      <c r="C137" s="31"/>
      <c r="D137" s="32"/>
      <c r="E137" s="32"/>
      <c r="F137" s="32"/>
      <c r="G137" s="31"/>
    </row>
    <row r="138" spans="1:7" s="27" customFormat="1">
      <c r="A138" s="31"/>
      <c r="B138" s="20"/>
      <c r="C138" s="31"/>
      <c r="D138" s="32"/>
      <c r="E138" s="32"/>
      <c r="F138" s="32"/>
      <c r="G138" s="31"/>
    </row>
    <row r="139" spans="1:7" s="27" customFormat="1">
      <c r="A139" s="31"/>
      <c r="B139" s="20"/>
      <c r="C139" s="31"/>
      <c r="D139" s="32"/>
      <c r="E139" s="32"/>
      <c r="F139" s="32"/>
      <c r="G139" s="31"/>
    </row>
    <row r="140" spans="1:7" s="27" customFormat="1">
      <c r="A140" s="31"/>
      <c r="B140" s="20"/>
      <c r="C140" s="31"/>
      <c r="D140" s="32"/>
      <c r="E140" s="32"/>
      <c r="F140" s="32"/>
      <c r="G140" s="31"/>
    </row>
    <row r="141" spans="1:7" s="27" customFormat="1">
      <c r="A141" s="31"/>
      <c r="B141" s="20"/>
      <c r="C141" s="31"/>
      <c r="D141" s="32"/>
      <c r="E141" s="32"/>
      <c r="F141" s="32"/>
      <c r="G141" s="31"/>
    </row>
    <row r="142" spans="1:7" s="27" customFormat="1">
      <c r="A142" s="31"/>
      <c r="B142" s="20"/>
      <c r="C142" s="31"/>
      <c r="D142" s="32"/>
      <c r="E142" s="32"/>
      <c r="F142" s="32"/>
      <c r="G142" s="31"/>
    </row>
    <row r="143" spans="1:7" s="27" customFormat="1">
      <c r="A143" s="31"/>
      <c r="B143" s="20"/>
      <c r="C143" s="31"/>
      <c r="D143" s="32"/>
      <c r="E143" s="32"/>
      <c r="F143" s="32"/>
      <c r="G143" s="31"/>
    </row>
    <row r="144" spans="1:7" s="27" customFormat="1" ht="24.75" customHeight="1">
      <c r="A144" s="31"/>
      <c r="B144" s="20"/>
      <c r="C144" s="31"/>
      <c r="D144" s="32"/>
      <c r="E144" s="32"/>
      <c r="F144" s="32"/>
      <c r="G144" s="31"/>
    </row>
    <row r="145" spans="1:7" s="27" customFormat="1">
      <c r="A145" s="31"/>
      <c r="B145" s="20"/>
      <c r="C145" s="31"/>
      <c r="D145" s="32"/>
      <c r="E145" s="32"/>
      <c r="F145" s="32"/>
      <c r="G145" s="31"/>
    </row>
    <row r="146" spans="1:7" s="27" customFormat="1">
      <c r="A146" s="31"/>
      <c r="B146" s="20"/>
      <c r="C146" s="31"/>
      <c r="D146" s="32"/>
      <c r="E146" s="32"/>
      <c r="F146" s="32"/>
      <c r="G146" s="31"/>
    </row>
    <row r="147" spans="1:7" s="27" customFormat="1">
      <c r="A147" s="31"/>
      <c r="B147" s="20"/>
      <c r="C147" s="31"/>
      <c r="D147" s="32"/>
      <c r="E147" s="32"/>
      <c r="F147" s="32"/>
      <c r="G147" s="31"/>
    </row>
    <row r="148" spans="1:7" s="27" customFormat="1">
      <c r="A148" s="31"/>
      <c r="B148" s="20"/>
      <c r="C148" s="31"/>
      <c r="D148" s="32"/>
      <c r="E148" s="32"/>
      <c r="F148" s="32"/>
      <c r="G148" s="31"/>
    </row>
    <row r="149" spans="1:7" s="27" customFormat="1">
      <c r="A149" s="31"/>
      <c r="B149" s="20"/>
      <c r="C149" s="31"/>
      <c r="D149" s="32"/>
      <c r="E149" s="32"/>
      <c r="F149" s="32"/>
      <c r="G149" s="31"/>
    </row>
    <row r="150" spans="1:7" s="27" customFormat="1">
      <c r="A150" s="31"/>
      <c r="B150" s="20"/>
      <c r="C150" s="31"/>
      <c r="D150" s="32"/>
      <c r="E150" s="32"/>
      <c r="F150" s="32"/>
      <c r="G150" s="31"/>
    </row>
    <row r="151" spans="1:7" s="27" customFormat="1">
      <c r="A151" s="31"/>
      <c r="B151" s="20"/>
      <c r="C151" s="31"/>
      <c r="D151" s="32"/>
      <c r="E151" s="32"/>
      <c r="F151" s="32"/>
      <c r="G151" s="31"/>
    </row>
    <row r="152" spans="1:7" s="27" customFormat="1">
      <c r="A152" s="31"/>
      <c r="B152" s="20"/>
      <c r="C152" s="31"/>
      <c r="D152" s="32"/>
      <c r="E152" s="32"/>
      <c r="F152" s="32"/>
      <c r="G152" s="31"/>
    </row>
    <row r="153" spans="1:7" s="27" customFormat="1">
      <c r="A153" s="31"/>
      <c r="B153" s="20"/>
      <c r="C153" s="31"/>
      <c r="D153" s="32"/>
      <c r="E153" s="32"/>
      <c r="F153" s="32"/>
      <c r="G153" s="31"/>
    </row>
    <row r="154" spans="1:7" s="27" customFormat="1">
      <c r="A154" s="31"/>
      <c r="B154" s="20"/>
      <c r="C154" s="31"/>
      <c r="D154" s="32"/>
      <c r="E154" s="32"/>
      <c r="F154" s="32"/>
      <c r="G154" s="31"/>
    </row>
    <row r="155" spans="1:7" s="27" customFormat="1">
      <c r="A155" s="31"/>
      <c r="B155" s="20"/>
      <c r="C155" s="31"/>
      <c r="D155" s="32"/>
      <c r="E155" s="32"/>
      <c r="F155" s="32"/>
      <c r="G155" s="31"/>
    </row>
    <row r="156" spans="1:7" s="27" customFormat="1">
      <c r="A156" s="31"/>
      <c r="B156" s="20"/>
      <c r="C156" s="31"/>
      <c r="D156" s="32"/>
      <c r="E156" s="32"/>
      <c r="F156" s="32"/>
      <c r="G156" s="31"/>
    </row>
    <row r="157" spans="1:7" s="27" customFormat="1">
      <c r="A157" s="31"/>
      <c r="B157" s="20"/>
      <c r="C157" s="31"/>
      <c r="D157" s="32"/>
      <c r="E157" s="32"/>
      <c r="F157" s="32"/>
      <c r="G157" s="31"/>
    </row>
    <row r="158" spans="1:7" s="27" customFormat="1">
      <c r="A158" s="31"/>
      <c r="B158" s="20"/>
      <c r="C158" s="31"/>
      <c r="D158" s="32"/>
      <c r="E158" s="32"/>
      <c r="F158" s="32"/>
      <c r="G158" s="31"/>
    </row>
    <row r="159" spans="1:7" s="27" customFormat="1">
      <c r="A159" s="31"/>
      <c r="B159" s="20"/>
      <c r="C159" s="31"/>
      <c r="D159" s="32"/>
      <c r="E159" s="32"/>
      <c r="F159" s="32"/>
      <c r="G159" s="31"/>
    </row>
    <row r="160" spans="1:7" s="27" customFormat="1">
      <c r="A160" s="31"/>
      <c r="B160" s="20"/>
      <c r="C160" s="31"/>
      <c r="D160" s="32"/>
      <c r="E160" s="32"/>
      <c r="F160" s="32"/>
      <c r="G160" s="31"/>
    </row>
    <row r="161" spans="1:7" s="27" customFormat="1">
      <c r="A161" s="31"/>
      <c r="B161" s="20"/>
      <c r="C161" s="31"/>
      <c r="D161" s="32"/>
      <c r="E161" s="32"/>
      <c r="F161" s="32"/>
      <c r="G161" s="31"/>
    </row>
    <row r="162" spans="1:7" s="27" customFormat="1">
      <c r="A162" s="31"/>
      <c r="B162" s="20"/>
      <c r="C162" s="31"/>
      <c r="D162" s="32"/>
      <c r="E162" s="32"/>
      <c r="F162" s="32"/>
      <c r="G162" s="31"/>
    </row>
    <row r="163" spans="1:7" s="27" customFormat="1">
      <c r="A163" s="31"/>
      <c r="B163" s="20"/>
      <c r="C163" s="31"/>
      <c r="D163" s="32"/>
      <c r="E163" s="32"/>
      <c r="F163" s="32"/>
      <c r="G163" s="31"/>
    </row>
    <row r="164" spans="1:7" s="27" customFormat="1">
      <c r="A164" s="31"/>
      <c r="B164" s="20"/>
      <c r="C164" s="31"/>
      <c r="D164" s="32"/>
      <c r="E164" s="32"/>
      <c r="F164" s="32"/>
      <c r="G164" s="31"/>
    </row>
    <row r="165" spans="1:7" s="27" customFormat="1">
      <c r="A165" s="31"/>
      <c r="B165" s="20"/>
      <c r="C165" s="31"/>
      <c r="D165" s="32"/>
      <c r="E165" s="32"/>
      <c r="F165" s="32"/>
      <c r="G165" s="31"/>
    </row>
    <row r="166" spans="1:7" s="27" customFormat="1">
      <c r="A166" s="31"/>
      <c r="B166" s="20"/>
      <c r="C166" s="31"/>
      <c r="D166" s="32"/>
      <c r="E166" s="32"/>
      <c r="F166" s="32"/>
      <c r="G166" s="31"/>
    </row>
    <row r="167" spans="1:7" s="27" customFormat="1">
      <c r="A167" s="31"/>
      <c r="B167" s="20"/>
      <c r="C167" s="31"/>
      <c r="D167" s="32"/>
      <c r="E167" s="32"/>
      <c r="F167" s="32"/>
      <c r="G167" s="31"/>
    </row>
    <row r="168" spans="1:7" s="27" customFormat="1">
      <c r="A168" s="31"/>
      <c r="B168" s="20"/>
      <c r="C168" s="31"/>
      <c r="D168" s="32"/>
      <c r="E168" s="32"/>
      <c r="F168" s="32"/>
      <c r="G168" s="31"/>
    </row>
    <row r="169" spans="1:7" s="27" customFormat="1">
      <c r="A169" s="31"/>
      <c r="B169" s="20"/>
      <c r="C169" s="31"/>
      <c r="D169" s="32"/>
      <c r="E169" s="32"/>
      <c r="F169" s="32"/>
      <c r="G169" s="31"/>
    </row>
    <row r="170" spans="1:7" s="27" customFormat="1">
      <c r="A170" s="31"/>
      <c r="B170" s="20"/>
      <c r="C170" s="31"/>
      <c r="D170" s="32"/>
      <c r="E170" s="32"/>
      <c r="F170" s="32"/>
      <c r="G170" s="31"/>
    </row>
    <row r="171" spans="1:7" s="27" customFormat="1">
      <c r="A171" s="31"/>
      <c r="B171" s="20"/>
      <c r="C171" s="31"/>
      <c r="D171" s="32"/>
      <c r="E171" s="32"/>
      <c r="F171" s="32"/>
      <c r="G171" s="31"/>
    </row>
    <row r="172" spans="1:7" s="27" customFormat="1">
      <c r="A172" s="31"/>
      <c r="B172" s="20"/>
      <c r="C172" s="31"/>
      <c r="D172" s="32"/>
      <c r="E172" s="32"/>
      <c r="F172" s="32"/>
      <c r="G172" s="31"/>
    </row>
    <row r="177" spans="1:7" ht="105.75" customHeight="1"/>
    <row r="180" spans="1:7" ht="105.75" customHeight="1"/>
    <row r="190" spans="1:7" s="29" customFormat="1">
      <c r="A190" s="20"/>
      <c r="B190" s="20"/>
      <c r="C190" s="31"/>
      <c r="D190" s="32"/>
      <c r="E190" s="32"/>
      <c r="F190" s="32"/>
      <c r="G190" s="31"/>
    </row>
    <row r="191" spans="1:7" s="29" customFormat="1">
      <c r="A191" s="20"/>
      <c r="B191" s="38"/>
      <c r="C191" s="31"/>
      <c r="D191" s="32"/>
      <c r="E191" s="32"/>
      <c r="F191" s="32"/>
      <c r="G191" s="31"/>
    </row>
    <row r="193" spans="1:7" s="29" customFormat="1">
      <c r="A193" s="20"/>
      <c r="B193" s="20"/>
      <c r="C193" s="31"/>
      <c r="D193" s="32"/>
      <c r="E193" s="32"/>
      <c r="F193" s="32"/>
      <c r="G193" s="31"/>
    </row>
    <row r="194" spans="1:7" s="29" customFormat="1">
      <c r="A194" s="20"/>
      <c r="B194" s="20"/>
      <c r="C194" s="31"/>
      <c r="D194" s="32"/>
      <c r="E194" s="32"/>
      <c r="F194" s="32"/>
      <c r="G194" s="31"/>
    </row>
    <row r="196" spans="1:7" s="29" customFormat="1">
      <c r="A196" s="20"/>
      <c r="B196" s="20"/>
      <c r="C196" s="31"/>
      <c r="D196" s="32"/>
      <c r="E196" s="32"/>
      <c r="F196" s="32"/>
      <c r="G196" s="31"/>
    </row>
    <row r="197" spans="1:7" s="29" customFormat="1">
      <c r="A197" s="20"/>
      <c r="B197" s="20"/>
      <c r="C197" s="31"/>
      <c r="D197" s="32"/>
      <c r="E197" s="32"/>
      <c r="F197" s="32"/>
      <c r="G197" s="31"/>
    </row>
    <row r="199" spans="1:7" s="29" customFormat="1">
      <c r="A199" s="20"/>
      <c r="B199" s="20"/>
      <c r="C199" s="31"/>
      <c r="D199" s="32"/>
      <c r="E199" s="32"/>
      <c r="F199" s="32"/>
      <c r="G199" s="31"/>
    </row>
    <row r="200" spans="1:7" s="29" customFormat="1">
      <c r="A200" s="20"/>
      <c r="B200" s="20"/>
      <c r="C200" s="31"/>
      <c r="D200" s="32"/>
      <c r="E200" s="32"/>
      <c r="F200" s="32"/>
      <c r="G200" s="31"/>
    </row>
    <row r="201" spans="1:7" s="29" customFormat="1">
      <c r="A201" s="20"/>
      <c r="B201" s="20"/>
      <c r="C201" s="31"/>
      <c r="D201" s="32"/>
      <c r="E201" s="32"/>
      <c r="F201" s="32"/>
      <c r="G201" s="31"/>
    </row>
    <row r="203" spans="1:7" s="29" customFormat="1">
      <c r="A203" s="20"/>
      <c r="B203" s="20"/>
      <c r="C203" s="31"/>
      <c r="D203" s="32"/>
      <c r="E203" s="32"/>
      <c r="F203" s="32"/>
      <c r="G203" s="31"/>
    </row>
    <row r="204" spans="1:7" s="29" customFormat="1">
      <c r="A204" s="20"/>
      <c r="B204" s="20"/>
      <c r="C204" s="31"/>
      <c r="D204" s="32"/>
      <c r="E204" s="32"/>
      <c r="F204" s="32"/>
      <c r="G204" s="31"/>
    </row>
    <row r="205" spans="1:7" s="29" customFormat="1">
      <c r="A205" s="20"/>
      <c r="B205" s="20"/>
      <c r="C205" s="31"/>
      <c r="D205" s="32"/>
      <c r="E205" s="32"/>
      <c r="F205" s="32"/>
      <c r="G205" s="31"/>
    </row>
    <row r="208" spans="1:7" s="26" customFormat="1">
      <c r="C208" s="36"/>
      <c r="D208" s="37"/>
      <c r="E208" s="37"/>
      <c r="F208" s="37"/>
      <c r="G208" s="36"/>
    </row>
    <row r="220" ht="113.25" customHeight="1"/>
    <row r="226" spans="3:7" s="33" customFormat="1">
      <c r="C226" s="34"/>
      <c r="D226" s="35"/>
      <c r="E226" s="35"/>
      <c r="F226" s="35"/>
      <c r="G226" s="34"/>
    </row>
    <row r="227" spans="3:7" s="33" customFormat="1">
      <c r="C227" s="34"/>
      <c r="D227" s="35"/>
      <c r="E227" s="35"/>
      <c r="F227" s="35"/>
      <c r="G227" s="34"/>
    </row>
    <row r="228" spans="3:7" s="33" customFormat="1">
      <c r="C228" s="34"/>
      <c r="D228" s="35"/>
      <c r="E228" s="35"/>
      <c r="F228" s="35"/>
      <c r="G228" s="34"/>
    </row>
    <row r="229" spans="3:7" s="33" customFormat="1">
      <c r="C229" s="34"/>
      <c r="D229" s="35"/>
      <c r="E229" s="35"/>
      <c r="F229" s="35"/>
      <c r="G229" s="34"/>
    </row>
    <row r="230" spans="3:7" s="33" customFormat="1">
      <c r="C230" s="34"/>
      <c r="D230" s="35"/>
      <c r="E230" s="35"/>
      <c r="F230" s="35"/>
      <c r="G230" s="34"/>
    </row>
    <row r="231" spans="3:7" s="33" customFormat="1">
      <c r="C231" s="34"/>
      <c r="D231" s="35"/>
      <c r="E231" s="35"/>
      <c r="F231" s="35"/>
      <c r="G231" s="34"/>
    </row>
    <row r="232" spans="3:7" s="33" customFormat="1" ht="123" customHeight="1">
      <c r="C232" s="34"/>
      <c r="D232" s="35"/>
      <c r="E232" s="35"/>
      <c r="F232" s="35"/>
      <c r="G232" s="34"/>
    </row>
    <row r="233" spans="3:7" s="33" customFormat="1">
      <c r="C233" s="34"/>
      <c r="D233" s="35"/>
      <c r="E233" s="35"/>
      <c r="F233" s="35"/>
      <c r="G233" s="34"/>
    </row>
    <row r="234" spans="3:7" s="33" customFormat="1">
      <c r="C234" s="34"/>
      <c r="D234" s="35"/>
      <c r="E234" s="35"/>
      <c r="F234" s="35"/>
      <c r="G234" s="34"/>
    </row>
    <row r="235" spans="3:7" s="33" customFormat="1">
      <c r="C235" s="34"/>
      <c r="D235" s="35"/>
      <c r="E235" s="35"/>
      <c r="F235" s="35"/>
      <c r="G235" s="34"/>
    </row>
    <row r="236" spans="3:7" s="33" customFormat="1">
      <c r="C236" s="34"/>
      <c r="D236" s="35"/>
      <c r="E236" s="35"/>
      <c r="F236" s="35"/>
      <c r="G236" s="34"/>
    </row>
    <row r="239" spans="3:7" ht="192" customHeight="1"/>
    <row r="247" spans="2:7" s="33" customFormat="1">
      <c r="C247" s="34"/>
      <c r="D247" s="35"/>
      <c r="E247" s="35"/>
      <c r="F247" s="35"/>
      <c r="G247" s="34"/>
    </row>
    <row r="248" spans="2:7" s="33" customFormat="1" ht="171" customHeight="1">
      <c r="C248" s="34"/>
      <c r="D248" s="35"/>
      <c r="E248" s="35"/>
      <c r="F248" s="35"/>
      <c r="G248" s="34"/>
    </row>
    <row r="249" spans="2:7" s="33" customFormat="1">
      <c r="C249" s="34"/>
      <c r="D249" s="35"/>
      <c r="E249" s="35"/>
      <c r="F249" s="35"/>
      <c r="G249" s="34"/>
    </row>
    <row r="250" spans="2:7" s="33" customFormat="1">
      <c r="C250" s="34"/>
      <c r="D250" s="35"/>
      <c r="E250" s="35"/>
      <c r="F250" s="35"/>
      <c r="G250" s="34"/>
    </row>
    <row r="251" spans="2:7" s="33" customFormat="1">
      <c r="C251" s="34"/>
      <c r="D251" s="35"/>
      <c r="E251" s="35"/>
      <c r="F251" s="35"/>
      <c r="G251" s="34"/>
    </row>
    <row r="252" spans="2:7" s="33" customFormat="1">
      <c r="C252" s="34"/>
      <c r="D252" s="35"/>
      <c r="E252" s="35"/>
      <c r="F252" s="35"/>
      <c r="G252" s="34"/>
    </row>
    <row r="253" spans="2:7" s="33" customFormat="1">
      <c r="C253" s="34"/>
      <c r="D253" s="35"/>
      <c r="E253" s="35"/>
      <c r="F253" s="35"/>
      <c r="G253" s="34"/>
    </row>
    <row r="256" spans="2:7">
      <c r="B256" s="5"/>
    </row>
    <row r="257" spans="1:7" ht="150" customHeight="1"/>
    <row r="265" spans="1:7" s="26" customFormat="1">
      <c r="C265" s="36"/>
      <c r="D265" s="37"/>
      <c r="E265" s="37"/>
      <c r="F265" s="37"/>
      <c r="G265" s="36"/>
    </row>
    <row r="268" spans="1:7">
      <c r="B268" s="26"/>
    </row>
    <row r="270" spans="1:7">
      <c r="A270" s="26"/>
      <c r="B270" s="26"/>
    </row>
    <row r="277" spans="1:8" s="6" customFormat="1">
      <c r="A277" s="8"/>
      <c r="B277" s="9"/>
      <c r="C277" s="39"/>
      <c r="D277" s="40"/>
      <c r="E277" s="10"/>
      <c r="F277" s="11"/>
      <c r="G277" s="10"/>
      <c r="H277" s="7"/>
    </row>
    <row r="279" spans="1:8">
      <c r="A279" s="26"/>
      <c r="B279" s="26"/>
    </row>
    <row r="281" spans="1:8" ht="12" customHeight="1"/>
    <row r="283" spans="1:8" s="6" customFormat="1">
      <c r="A283" s="9"/>
      <c r="B283" s="9"/>
      <c r="C283" s="9"/>
      <c r="D283" s="12"/>
      <c r="E283" s="10"/>
      <c r="F283" s="11"/>
      <c r="G283" s="10"/>
      <c r="H283" s="7"/>
    </row>
    <row r="284" spans="1:8" ht="12.75" customHeight="1"/>
    <row r="285" spans="1:8" s="26" customFormat="1" ht="13.5" customHeight="1">
      <c r="C285" s="36"/>
      <c r="D285" s="37"/>
      <c r="E285" s="37"/>
      <c r="F285" s="37"/>
      <c r="G285" s="36"/>
    </row>
  </sheetData>
  <mergeCells count="18">
    <mergeCell ref="B58:F58"/>
    <mergeCell ref="B40:E40"/>
    <mergeCell ref="B41:E41"/>
    <mergeCell ref="B42:E42"/>
    <mergeCell ref="B43:E43"/>
    <mergeCell ref="B44:F44"/>
    <mergeCell ref="B46:F46"/>
    <mergeCell ref="B48:F48"/>
    <mergeCell ref="B50:F50"/>
    <mergeCell ref="B52:F52"/>
    <mergeCell ref="B54:F54"/>
    <mergeCell ref="B56:F56"/>
    <mergeCell ref="B39:E39"/>
    <mergeCell ref="B34:F34"/>
    <mergeCell ref="B35:F35"/>
    <mergeCell ref="B36:E36"/>
    <mergeCell ref="B37:E37"/>
    <mergeCell ref="B38:E38"/>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J22"/>
  <sheetViews>
    <sheetView view="pageBreakPreview" zoomScaleNormal="100" zoomScaleSheetLayoutView="100" workbookViewId="0">
      <selection activeCell="L9" sqref="L9"/>
    </sheetView>
  </sheetViews>
  <sheetFormatPr defaultColWidth="9.140625" defaultRowHeight="11.25"/>
  <cols>
    <col min="1" max="1" width="6.7109375" style="61" customWidth="1"/>
    <col min="2" max="2" width="49" style="4" customWidth="1"/>
    <col min="3" max="3" width="6.7109375" style="62" hidden="1" customWidth="1"/>
    <col min="4" max="4" width="4.28515625" style="63" hidden="1" customWidth="1"/>
    <col min="5" max="5" width="4.28515625" style="62" hidden="1" customWidth="1"/>
    <col min="6" max="6" width="2.5703125" style="62" customWidth="1"/>
    <col min="7" max="7" width="15.5703125" style="60" customWidth="1"/>
    <col min="8" max="8" width="2.28515625" style="64" customWidth="1"/>
    <col min="9" max="9" width="10.5703125" style="88" customWidth="1"/>
    <col min="10" max="10" width="10.85546875" style="80" bestFit="1" customWidth="1"/>
    <col min="11" max="16384" width="9.140625" style="62"/>
  </cols>
  <sheetData>
    <row r="1" spans="1:10" s="42" customFormat="1" ht="45">
      <c r="A1" s="41"/>
      <c r="B1" s="65" t="s">
        <v>361</v>
      </c>
      <c r="C1" s="66"/>
      <c r="D1" s="66"/>
      <c r="E1" s="66"/>
      <c r="F1" s="66"/>
      <c r="G1" s="67"/>
      <c r="H1" s="66"/>
      <c r="I1" s="84"/>
      <c r="J1" s="79"/>
    </row>
    <row r="2" spans="1:10" s="47" customFormat="1" ht="14.25" customHeight="1">
      <c r="A2" s="3"/>
      <c r="B2" s="3"/>
      <c r="C2" s="43"/>
      <c r="D2" s="44"/>
      <c r="E2" s="45"/>
      <c r="F2" s="45"/>
      <c r="G2" s="16"/>
      <c r="H2" s="46"/>
      <c r="I2" s="85"/>
      <c r="J2" s="80"/>
    </row>
    <row r="3" spans="1:10" s="50" customFormat="1">
      <c r="A3" s="1"/>
      <c r="B3" s="56"/>
      <c r="C3" s="49"/>
      <c r="D3" s="57"/>
      <c r="E3" s="49"/>
      <c r="F3" s="49"/>
      <c r="G3" s="58"/>
      <c r="H3" s="55"/>
      <c r="I3" s="86"/>
      <c r="J3" s="81"/>
    </row>
    <row r="4" spans="1:10" s="50" customFormat="1">
      <c r="A4" s="2"/>
      <c r="B4" s="51"/>
      <c r="C4" s="52"/>
      <c r="D4" s="53"/>
      <c r="E4" s="52"/>
      <c r="F4" s="3"/>
      <c r="G4" s="16"/>
      <c r="H4" s="89"/>
      <c r="I4" s="86"/>
      <c r="J4" s="83"/>
    </row>
    <row r="5" spans="1:10" s="50" customFormat="1">
      <c r="A5" s="2"/>
      <c r="B5" s="2"/>
      <c r="C5" s="52"/>
      <c r="D5" s="53"/>
      <c r="E5" s="52"/>
      <c r="F5" s="3"/>
      <c r="G5" s="16"/>
      <c r="H5" s="89"/>
      <c r="I5" s="86"/>
      <c r="J5" s="83"/>
    </row>
    <row r="6" spans="1:10" s="50" customFormat="1">
      <c r="A6" s="48"/>
      <c r="B6" s="90" t="s">
        <v>52</v>
      </c>
      <c r="C6" s="59"/>
      <c r="D6" s="59"/>
      <c r="E6" s="59"/>
      <c r="F6" s="48"/>
      <c r="G6" s="70">
        <f>RASVJETA!F13</f>
        <v>0</v>
      </c>
      <c r="H6" s="48"/>
      <c r="I6" s="87"/>
      <c r="J6" s="82"/>
    </row>
    <row r="7" spans="1:10" s="50" customFormat="1">
      <c r="A7" s="2"/>
      <c r="B7" s="2"/>
      <c r="C7" s="52"/>
      <c r="D7" s="53"/>
      <c r="E7" s="52"/>
      <c r="F7" s="52"/>
      <c r="G7" s="54"/>
      <c r="H7" s="55"/>
      <c r="I7" s="86"/>
      <c r="J7" s="83"/>
    </row>
    <row r="8" spans="1:10" s="50" customFormat="1">
      <c r="A8" s="2"/>
      <c r="B8" s="94" t="s">
        <v>53</v>
      </c>
      <c r="C8" s="52"/>
      <c r="D8" s="53"/>
      <c r="E8" s="52"/>
      <c r="F8" s="52"/>
      <c r="G8" s="54">
        <f>'Građ.obrt.radovi i multimedija'!F213</f>
        <v>0</v>
      </c>
      <c r="H8" s="55"/>
      <c r="I8" s="86"/>
      <c r="J8" s="83"/>
    </row>
    <row r="9" spans="1:10" s="50" customFormat="1">
      <c r="A9" s="367"/>
      <c r="B9" s="368"/>
      <c r="C9" s="369"/>
      <c r="D9" s="370"/>
      <c r="E9" s="369"/>
      <c r="F9" s="369"/>
      <c r="G9" s="371"/>
      <c r="H9" s="372"/>
      <c r="I9" s="373"/>
      <c r="J9" s="83"/>
    </row>
    <row r="10" spans="1:10" s="50" customFormat="1">
      <c r="A10" s="367"/>
      <c r="B10" s="368" t="s">
        <v>334</v>
      </c>
      <c r="C10" s="369"/>
      <c r="D10" s="370"/>
      <c r="E10" s="369"/>
      <c r="F10" s="369"/>
      <c r="G10" s="371">
        <f>'Građ.obrt.radovi i multimedija'!F319</f>
        <v>0</v>
      </c>
      <c r="H10" s="372"/>
      <c r="I10" s="373"/>
      <c r="J10" s="83"/>
    </row>
    <row r="11" spans="1:10" s="50" customFormat="1">
      <c r="A11" s="2"/>
      <c r="B11" s="1"/>
      <c r="C11" s="52"/>
      <c r="D11" s="53"/>
      <c r="E11" s="52"/>
      <c r="F11" s="52"/>
      <c r="G11" s="54"/>
      <c r="H11" s="55"/>
      <c r="I11" s="86"/>
      <c r="J11" s="83"/>
    </row>
    <row r="12" spans="1:10" s="50" customFormat="1">
      <c r="A12" s="2"/>
      <c r="B12" s="94" t="s">
        <v>54</v>
      </c>
      <c r="C12" s="52"/>
      <c r="D12" s="53"/>
      <c r="E12" s="52"/>
      <c r="F12" s="52"/>
      <c r="G12" s="54">
        <f>'Građ.obrt.radovi i multimedija'!F367</f>
        <v>0</v>
      </c>
      <c r="H12" s="55"/>
      <c r="I12" s="86"/>
      <c r="J12" s="83"/>
    </row>
    <row r="13" spans="1:10" s="50" customFormat="1">
      <c r="A13" s="2"/>
      <c r="B13" s="2"/>
      <c r="C13" s="52"/>
      <c r="D13" s="53"/>
      <c r="E13" s="52"/>
      <c r="F13" s="52"/>
      <c r="G13" s="54"/>
      <c r="H13" s="55"/>
      <c r="I13" s="86"/>
      <c r="J13" s="83"/>
    </row>
    <row r="14" spans="1:10" s="50" customFormat="1">
      <c r="A14" s="2"/>
      <c r="B14" s="94" t="s">
        <v>29</v>
      </c>
      <c r="C14" s="52"/>
      <c r="D14" s="53"/>
      <c r="E14" s="52"/>
      <c r="F14" s="52"/>
      <c r="G14" s="54">
        <f>'Građ.obrt.radovi i multimedija'!F329</f>
        <v>0</v>
      </c>
      <c r="H14" s="55"/>
      <c r="I14" s="86"/>
      <c r="J14" s="83"/>
    </row>
    <row r="15" spans="1:10" s="50" customFormat="1">
      <c r="A15" s="367"/>
      <c r="B15" s="368"/>
      <c r="C15" s="369"/>
      <c r="D15" s="370"/>
      <c r="E15" s="369"/>
      <c r="F15" s="369"/>
      <c r="G15" s="371"/>
      <c r="H15" s="372"/>
      <c r="I15" s="373"/>
      <c r="J15" s="83"/>
    </row>
    <row r="16" spans="1:10" s="50" customFormat="1">
      <c r="A16" s="367"/>
      <c r="B16" s="368" t="s">
        <v>335</v>
      </c>
      <c r="C16" s="369"/>
      <c r="D16" s="370"/>
      <c r="E16" s="369"/>
      <c r="F16" s="369"/>
      <c r="G16" s="371">
        <f>'Građ.obrt.radovi i multimedija'!F341</f>
        <v>0</v>
      </c>
      <c r="H16" s="372"/>
      <c r="I16" s="373"/>
      <c r="J16" s="83"/>
    </row>
    <row r="17" spans="1:10" s="50" customFormat="1">
      <c r="A17" s="2"/>
      <c r="B17" s="2"/>
      <c r="C17" s="52"/>
      <c r="D17" s="53"/>
      <c r="E17" s="52"/>
      <c r="F17" s="52"/>
      <c r="G17" s="54"/>
      <c r="H17" s="55"/>
      <c r="I17" s="86"/>
      <c r="J17" s="81"/>
    </row>
    <row r="18" spans="1:10" s="50" customFormat="1">
      <c r="A18" s="2"/>
      <c r="B18" s="91" t="s">
        <v>55</v>
      </c>
      <c r="C18" s="91"/>
      <c r="D18" s="91"/>
      <c r="E18" s="91"/>
      <c r="F18" s="91"/>
      <c r="G18" s="92">
        <f>SUM(G4:G17)</f>
        <v>0</v>
      </c>
      <c r="H18" s="93"/>
      <c r="I18" s="87"/>
      <c r="J18" s="82"/>
    </row>
    <row r="19" spans="1:10" s="50" customFormat="1">
      <c r="A19" s="2"/>
      <c r="B19" s="2"/>
      <c r="C19" s="52"/>
      <c r="D19" s="53"/>
      <c r="E19" s="52"/>
      <c r="F19" s="52"/>
      <c r="G19" s="54"/>
      <c r="H19" s="55"/>
      <c r="I19" s="86"/>
      <c r="J19" s="81"/>
    </row>
    <row r="20" spans="1:10" s="50" customFormat="1">
      <c r="A20" s="2"/>
      <c r="B20" s="2"/>
      <c r="C20" s="52"/>
      <c r="D20" s="53"/>
      <c r="E20" s="52"/>
      <c r="F20" s="52"/>
      <c r="G20" s="54"/>
      <c r="H20" s="55"/>
      <c r="I20" s="86"/>
      <c r="J20" s="81"/>
    </row>
    <row r="21" spans="1:10" s="50" customFormat="1">
      <c r="A21" s="1"/>
      <c r="B21" s="56"/>
      <c r="C21" s="49"/>
      <c r="D21" s="57"/>
      <c r="E21" s="49"/>
      <c r="F21" s="49"/>
      <c r="G21" s="58"/>
      <c r="H21" s="55"/>
      <c r="I21" s="86"/>
      <c r="J21" s="81"/>
    </row>
    <row r="22" spans="1:10">
      <c r="I22" s="86"/>
    </row>
  </sheetData>
  <pageMargins left="0.23622047244094491" right="0.23622047244094491" top="0.74803149606299213" bottom="0.74803149606299213" header="0.31496062992125984" footer="0.31496062992125984"/>
  <pageSetup paperSize="9" fitToHeight="0" orientation="portrait" r:id="rId1"/>
  <headerFooter>
    <oddHeader>&amp;CREKAPITULACIJA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K21"/>
  <sheetViews>
    <sheetView workbookViewId="0">
      <selection activeCell="H11" sqref="H11"/>
    </sheetView>
  </sheetViews>
  <sheetFormatPr defaultRowHeight="12.75"/>
  <cols>
    <col min="1" max="1" width="9.28515625" customWidth="1"/>
    <col min="2" max="2" width="65.28515625" customWidth="1"/>
    <col min="3" max="3" width="12.7109375" customWidth="1"/>
    <col min="4" max="4" width="12.42578125" customWidth="1"/>
    <col min="5" max="5" width="18.42578125" bestFit="1" customWidth="1"/>
    <col min="6" max="6" width="18.140625" customWidth="1"/>
  </cols>
  <sheetData>
    <row r="1" spans="1:11" ht="28.5">
      <c r="A1" s="254" t="s">
        <v>64</v>
      </c>
      <c r="B1" s="255"/>
      <c r="C1" s="256" t="s">
        <v>65</v>
      </c>
      <c r="D1" s="257" t="s">
        <v>66</v>
      </c>
      <c r="E1" s="255" t="s">
        <v>67</v>
      </c>
      <c r="F1" s="255" t="s">
        <v>68</v>
      </c>
    </row>
    <row r="2" spans="1:11" ht="13.5" customHeight="1">
      <c r="A2" s="98"/>
      <c r="B2" s="258"/>
      <c r="C2" s="258"/>
      <c r="D2" s="258"/>
      <c r="E2" s="258"/>
      <c r="F2" s="258"/>
    </row>
    <row r="3" spans="1:11" ht="13.5" customHeight="1">
      <c r="A3" s="98"/>
      <c r="B3" s="258" t="s">
        <v>329</v>
      </c>
      <c r="C3" s="258"/>
      <c r="D3" s="258"/>
      <c r="E3" s="258"/>
      <c r="F3" s="258"/>
    </row>
    <row r="4" spans="1:11" ht="14.25">
      <c r="A4" s="98"/>
      <c r="B4" s="258"/>
      <c r="C4" s="258"/>
      <c r="D4" s="258"/>
      <c r="E4" s="258"/>
      <c r="F4" s="258"/>
    </row>
    <row r="5" spans="1:11" ht="85.5">
      <c r="A5" s="404" t="s">
        <v>69</v>
      </c>
      <c r="B5" s="392" t="s">
        <v>359</v>
      </c>
      <c r="C5" s="95">
        <v>12</v>
      </c>
      <c r="D5" s="96" t="s">
        <v>63</v>
      </c>
      <c r="E5" s="97"/>
      <c r="F5" s="97"/>
    </row>
    <row r="6" spans="1:11" ht="150" customHeight="1">
      <c r="A6" s="405"/>
      <c r="B6" s="100"/>
      <c r="C6" s="101"/>
      <c r="D6" s="101"/>
      <c r="E6" s="101"/>
      <c r="F6" s="102"/>
    </row>
    <row r="8" spans="1:11" ht="14.25">
      <c r="A8" s="98"/>
      <c r="B8" s="258"/>
      <c r="C8" s="258"/>
      <c r="D8" s="258"/>
      <c r="E8" s="258"/>
      <c r="F8" s="258"/>
    </row>
    <row r="9" spans="1:11" ht="15">
      <c r="J9" s="77"/>
      <c r="K9" s="77"/>
    </row>
    <row r="10" spans="1:11" ht="57">
      <c r="A10" s="404" t="s">
        <v>71</v>
      </c>
      <c r="B10" s="99" t="s">
        <v>73</v>
      </c>
      <c r="C10" s="95">
        <v>2</v>
      </c>
      <c r="D10" s="96" t="s">
        <v>63</v>
      </c>
      <c r="E10" s="97"/>
      <c r="F10" s="97"/>
    </row>
    <row r="11" spans="1:11" ht="150" customHeight="1">
      <c r="A11" s="405"/>
      <c r="B11" s="100"/>
      <c r="C11" s="101"/>
      <c r="D11" s="101"/>
      <c r="E11" s="101"/>
      <c r="F11" s="102"/>
    </row>
    <row r="12" spans="1:11" ht="15" thickBot="1">
      <c r="A12" s="98"/>
      <c r="B12" s="258"/>
      <c r="C12" s="258"/>
      <c r="D12" s="258"/>
      <c r="E12" s="258"/>
      <c r="F12" s="258"/>
    </row>
    <row r="13" spans="1:11" ht="15" thickBot="1">
      <c r="A13" s="103"/>
      <c r="B13" s="103"/>
      <c r="C13" s="406" t="s">
        <v>74</v>
      </c>
      <c r="D13" s="407"/>
      <c r="E13" s="408"/>
      <c r="F13" s="259">
        <f>SUM(F2:F12)</f>
        <v>0</v>
      </c>
    </row>
    <row r="14" spans="1:11" ht="15" thickBot="1">
      <c r="A14" s="103"/>
      <c r="B14" s="103"/>
      <c r="C14" s="406" t="s">
        <v>75</v>
      </c>
      <c r="D14" s="407"/>
      <c r="E14" s="408"/>
      <c r="F14" s="259">
        <f>F15-F13</f>
        <v>0</v>
      </c>
    </row>
    <row r="15" spans="1:11" ht="15" thickBot="1">
      <c r="A15" s="103"/>
      <c r="B15" s="103"/>
      <c r="C15" s="406" t="s">
        <v>76</v>
      </c>
      <c r="D15" s="407"/>
      <c r="E15" s="408"/>
      <c r="F15" s="104">
        <f>F13*1.25</f>
        <v>0</v>
      </c>
    </row>
    <row r="16" spans="1:11" ht="14.25">
      <c r="A16" s="105"/>
      <c r="B16" s="106"/>
      <c r="C16" s="107"/>
      <c r="D16" s="106"/>
      <c r="E16" s="108"/>
      <c r="F16" s="103"/>
    </row>
    <row r="17" spans="1:6" ht="14.25">
      <c r="A17" s="105"/>
      <c r="B17" s="106"/>
      <c r="C17" s="107"/>
      <c r="D17" s="106"/>
      <c r="E17" s="108"/>
      <c r="F17" s="103"/>
    </row>
    <row r="18" spans="1:6" ht="14.25">
      <c r="A18" s="106"/>
      <c r="B18" s="106"/>
      <c r="C18" s="107"/>
      <c r="D18" s="109"/>
      <c r="E18" s="109"/>
      <c r="F18" s="103"/>
    </row>
    <row r="19" spans="1:6" ht="14.25">
      <c r="A19" s="103"/>
      <c r="B19" s="103"/>
      <c r="C19" s="103"/>
      <c r="D19" s="103"/>
      <c r="E19" s="110"/>
      <c r="F19" s="103"/>
    </row>
    <row r="20" spans="1:6" ht="14.25">
      <c r="A20" s="103"/>
      <c r="B20" s="103"/>
      <c r="C20" s="103"/>
      <c r="D20" s="103"/>
      <c r="E20" s="110"/>
      <c r="F20" s="103"/>
    </row>
    <row r="21" spans="1:6">
      <c r="E21" s="111"/>
    </row>
  </sheetData>
  <mergeCells count="5">
    <mergeCell ref="A5:A6"/>
    <mergeCell ref="C13:E13"/>
    <mergeCell ref="C14:E14"/>
    <mergeCell ref="C15:E15"/>
    <mergeCell ref="A10:A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sheetPr>
  <dimension ref="A2:I374"/>
  <sheetViews>
    <sheetView tabSelected="1" zoomScale="140" zoomScaleNormal="140" workbookViewId="0">
      <selection activeCell="E375" sqref="E375"/>
    </sheetView>
  </sheetViews>
  <sheetFormatPr defaultRowHeight="11.25"/>
  <cols>
    <col min="1" max="1" width="6.7109375" style="198" customWidth="1"/>
    <col min="2" max="2" width="38.140625" style="251" customWidth="1"/>
    <col min="3" max="3" width="7.85546875" style="199" customWidth="1"/>
    <col min="4" max="4" width="7" style="195" bestFit="1" customWidth="1"/>
    <col min="5" max="5" width="9.85546875" style="196" bestFit="1" customWidth="1"/>
    <col min="6" max="6" width="11.140625" style="252" bestFit="1" customWidth="1"/>
    <col min="7" max="7" width="9.140625" style="253"/>
    <col min="8" max="8" width="11.5703125" style="253" bestFit="1" customWidth="1"/>
    <col min="9" max="16384" width="9.140625" style="253"/>
  </cols>
  <sheetData>
    <row r="2" spans="1:6">
      <c r="B2" s="251" t="s">
        <v>329</v>
      </c>
    </row>
    <row r="4" spans="1:6" s="116" customFormat="1">
      <c r="A4" s="112"/>
      <c r="B4" s="112"/>
      <c r="C4" s="113"/>
      <c r="D4" s="114"/>
      <c r="E4" s="115"/>
      <c r="F4" s="115"/>
    </row>
    <row r="5" spans="1:6" s="118" customFormat="1">
      <c r="A5" s="112" t="s">
        <v>56</v>
      </c>
      <c r="B5" s="339" t="s">
        <v>57</v>
      </c>
      <c r="C5" s="339" t="s">
        <v>58</v>
      </c>
      <c r="D5" s="117" t="s">
        <v>59</v>
      </c>
      <c r="E5" s="338" t="s">
        <v>77</v>
      </c>
      <c r="F5" s="340" t="s">
        <v>60</v>
      </c>
    </row>
    <row r="6" spans="1:6" s="125" customFormat="1">
      <c r="A6" s="119"/>
      <c r="B6" s="120"/>
      <c r="C6" s="121"/>
      <c r="D6" s="122"/>
      <c r="E6" s="123"/>
      <c r="F6" s="124"/>
    </row>
    <row r="7" spans="1:6" s="125" customFormat="1">
      <c r="A7" s="69"/>
      <c r="B7" s="69" t="s">
        <v>78</v>
      </c>
      <c r="C7" s="137"/>
      <c r="D7" s="138"/>
      <c r="E7" s="139"/>
      <c r="F7" s="140"/>
    </row>
    <row r="8" spans="1:6" s="125" customFormat="1">
      <c r="A8" s="69"/>
      <c r="B8" s="126"/>
      <c r="C8" s="137"/>
      <c r="D8" s="138"/>
      <c r="E8" s="139"/>
      <c r="F8" s="140"/>
    </row>
    <row r="9" spans="1:6" s="125" customFormat="1" ht="33.75">
      <c r="A9" s="127"/>
      <c r="B9" s="128" t="s">
        <v>79</v>
      </c>
      <c r="C9" s="129"/>
      <c r="D9" s="138"/>
      <c r="E9" s="139"/>
      <c r="F9" s="140"/>
    </row>
    <row r="10" spans="1:6" s="125" customFormat="1" ht="33.75">
      <c r="A10" s="127"/>
      <c r="B10" s="128" t="s">
        <v>80</v>
      </c>
      <c r="C10" s="129"/>
      <c r="D10" s="138"/>
      <c r="E10" s="139"/>
      <c r="F10" s="140"/>
    </row>
    <row r="11" spans="1:6" s="125" customFormat="1" ht="56.25">
      <c r="A11" s="127"/>
      <c r="B11" s="128" t="s">
        <v>81</v>
      </c>
      <c r="C11" s="129"/>
      <c r="D11" s="138"/>
      <c r="E11" s="139"/>
      <c r="F11" s="140"/>
    </row>
    <row r="12" spans="1:6" s="125" customFormat="1" ht="78.75">
      <c r="A12" s="127"/>
      <c r="B12" s="128" t="s">
        <v>82</v>
      </c>
      <c r="C12" s="129"/>
      <c r="D12" s="138"/>
      <c r="E12" s="139"/>
      <c r="F12" s="140"/>
    </row>
    <row r="13" spans="1:6" s="125" customFormat="1" ht="45">
      <c r="A13" s="127"/>
      <c r="B13" s="128" t="s">
        <v>83</v>
      </c>
      <c r="C13" s="129"/>
      <c r="D13" s="138"/>
      <c r="E13" s="139"/>
      <c r="F13" s="140"/>
    </row>
    <row r="14" spans="1:6" s="125" customFormat="1" ht="24.75" customHeight="1">
      <c r="A14" s="127"/>
      <c r="B14" s="128" t="s">
        <v>84</v>
      </c>
      <c r="C14" s="129"/>
      <c r="D14" s="138"/>
      <c r="E14" s="139"/>
      <c r="F14" s="140"/>
    </row>
    <row r="15" spans="1:6" s="125" customFormat="1" ht="22.5">
      <c r="A15" s="127"/>
      <c r="B15" s="128" t="s">
        <v>85</v>
      </c>
      <c r="C15" s="129"/>
      <c r="D15" s="138"/>
      <c r="E15" s="139"/>
      <c r="F15" s="140"/>
    </row>
    <row r="16" spans="1:6" s="125" customFormat="1" ht="22.5">
      <c r="A16" s="127"/>
      <c r="B16" s="128" t="s">
        <v>86</v>
      </c>
      <c r="C16" s="129"/>
      <c r="D16" s="138"/>
      <c r="E16" s="139"/>
      <c r="F16" s="140"/>
    </row>
    <row r="17" spans="1:6" s="125" customFormat="1" ht="33.75">
      <c r="A17" s="127"/>
      <c r="B17" s="128" t="s">
        <v>87</v>
      </c>
      <c r="C17" s="129"/>
      <c r="D17" s="138"/>
      <c r="E17" s="139"/>
      <c r="F17" s="140"/>
    </row>
    <row r="18" spans="1:6" s="125" customFormat="1" ht="33.75">
      <c r="A18" s="127"/>
      <c r="B18" s="128" t="s">
        <v>88</v>
      </c>
      <c r="C18" s="129"/>
      <c r="D18" s="138"/>
      <c r="E18" s="139"/>
      <c r="F18" s="140"/>
    </row>
    <row r="19" spans="1:6" s="125" customFormat="1" ht="45">
      <c r="A19" s="127"/>
      <c r="B19" s="128" t="s">
        <v>89</v>
      </c>
      <c r="C19" s="129"/>
      <c r="D19" s="138"/>
      <c r="E19" s="139"/>
      <c r="F19" s="140"/>
    </row>
    <row r="20" spans="1:6" s="125" customFormat="1" ht="22.5">
      <c r="A20" s="127"/>
      <c r="B20" s="130" t="s">
        <v>90</v>
      </c>
      <c r="C20" s="129"/>
      <c r="D20" s="138"/>
      <c r="E20" s="139"/>
      <c r="F20" s="140"/>
    </row>
    <row r="21" spans="1:6" s="125" customFormat="1" ht="56.25">
      <c r="A21" s="127"/>
      <c r="B21" s="128" t="s">
        <v>91</v>
      </c>
      <c r="C21" s="129"/>
      <c r="D21" s="138"/>
      <c r="E21" s="139"/>
      <c r="F21" s="140"/>
    </row>
    <row r="22" spans="1:6" s="125" customFormat="1" ht="101.25">
      <c r="A22" s="127"/>
      <c r="B22" s="128" t="s">
        <v>92</v>
      </c>
      <c r="C22" s="129"/>
      <c r="D22" s="138"/>
      <c r="E22" s="139"/>
      <c r="F22" s="140"/>
    </row>
    <row r="23" spans="1:6" s="125" customFormat="1" ht="56.25">
      <c r="A23" s="127"/>
      <c r="B23" s="128" t="s">
        <v>93</v>
      </c>
      <c r="C23" s="129"/>
      <c r="D23" s="138"/>
      <c r="E23" s="139"/>
      <c r="F23" s="140"/>
    </row>
    <row r="24" spans="1:6" s="125" customFormat="1">
      <c r="A24" s="69"/>
      <c r="B24" s="69"/>
      <c r="C24" s="137"/>
      <c r="D24" s="138"/>
      <c r="E24" s="139"/>
      <c r="F24" s="140"/>
    </row>
    <row r="25" spans="1:6" s="118" customFormat="1">
      <c r="A25" s="131" t="s">
        <v>94</v>
      </c>
      <c r="B25" s="131" t="s">
        <v>95</v>
      </c>
      <c r="C25" s="132"/>
      <c r="D25" s="133"/>
      <c r="E25" s="134"/>
      <c r="F25" s="135"/>
    </row>
    <row r="26" spans="1:6" s="125" customFormat="1">
      <c r="A26" s="69"/>
      <c r="B26" s="136"/>
      <c r="C26" s="137"/>
      <c r="D26" s="138"/>
      <c r="E26" s="139"/>
      <c r="F26" s="140"/>
    </row>
    <row r="27" spans="1:6" s="146" customFormat="1">
      <c r="A27" s="141" t="s">
        <v>96</v>
      </c>
      <c r="B27" s="141" t="s">
        <v>7</v>
      </c>
      <c r="C27" s="142"/>
      <c r="D27" s="143"/>
      <c r="E27" s="144"/>
      <c r="F27" s="145"/>
    </row>
    <row r="28" spans="1:6" s="125" customFormat="1">
      <c r="A28" s="69"/>
      <c r="B28" s="69"/>
      <c r="C28" s="137"/>
      <c r="D28" s="138"/>
      <c r="E28" s="139"/>
      <c r="F28" s="140"/>
    </row>
    <row r="29" spans="1:6" s="125" customFormat="1" ht="135">
      <c r="A29" s="69"/>
      <c r="B29" s="147" t="s">
        <v>97</v>
      </c>
      <c r="C29" s="137"/>
      <c r="D29" s="138"/>
      <c r="E29" s="139"/>
      <c r="F29" s="140"/>
    </row>
    <row r="30" spans="1:6" s="125" customFormat="1">
      <c r="A30" s="69"/>
      <c r="B30" s="147"/>
      <c r="C30" s="137"/>
      <c r="D30" s="138"/>
      <c r="E30" s="139"/>
      <c r="F30" s="140"/>
    </row>
    <row r="31" spans="1:6" s="125" customFormat="1">
      <c r="A31" s="126"/>
      <c r="B31" s="148" t="s">
        <v>98</v>
      </c>
      <c r="C31" s="149"/>
      <c r="D31" s="150"/>
      <c r="E31" s="151"/>
      <c r="F31" s="152"/>
    </row>
    <row r="32" spans="1:6" s="125" customFormat="1" ht="45">
      <c r="A32" s="153" t="s">
        <v>99</v>
      </c>
      <c r="B32" s="154" t="s">
        <v>100</v>
      </c>
      <c r="C32" s="155" t="s">
        <v>61</v>
      </c>
      <c r="D32" s="156">
        <v>1</v>
      </c>
      <c r="E32" s="124"/>
      <c r="F32" s="124">
        <f t="shared" ref="F32" si="0">D32*E32</f>
        <v>0</v>
      </c>
    </row>
    <row r="33" spans="1:6" s="125" customFormat="1" ht="56.25">
      <c r="A33" s="153" t="s">
        <v>101</v>
      </c>
      <c r="B33" s="157" t="s">
        <v>102</v>
      </c>
      <c r="C33" s="158" t="s">
        <v>62</v>
      </c>
      <c r="D33" s="159">
        <v>4</v>
      </c>
      <c r="E33" s="140"/>
      <c r="F33" s="140">
        <f>$D33*E33</f>
        <v>0</v>
      </c>
    </row>
    <row r="34" spans="1:6" s="125" customFormat="1">
      <c r="A34" s="126"/>
      <c r="B34" s="148" t="s">
        <v>103</v>
      </c>
      <c r="C34" s="149"/>
      <c r="D34" s="150"/>
      <c r="E34" s="151"/>
      <c r="F34" s="152"/>
    </row>
    <row r="35" spans="1:6" s="125" customFormat="1" ht="94.5" customHeight="1">
      <c r="A35" s="153" t="s">
        <v>104</v>
      </c>
      <c r="B35" s="147" t="s">
        <v>105</v>
      </c>
      <c r="C35" s="137" t="s">
        <v>61</v>
      </c>
      <c r="D35" s="160">
        <v>1</v>
      </c>
      <c r="E35" s="139"/>
      <c r="F35" s="140">
        <f t="shared" ref="F35" si="1">$D35*E35</f>
        <v>0</v>
      </c>
    </row>
    <row r="36" spans="1:6" s="125" customFormat="1">
      <c r="A36" s="119"/>
      <c r="B36" s="69"/>
      <c r="C36" s="137"/>
      <c r="D36" s="138"/>
      <c r="E36" s="139"/>
      <c r="F36" s="140"/>
    </row>
    <row r="37" spans="1:6" s="118" customFormat="1">
      <c r="A37" s="161" t="s">
        <v>96</v>
      </c>
      <c r="B37" s="162" t="s">
        <v>106</v>
      </c>
      <c r="C37" s="163"/>
      <c r="D37" s="164"/>
      <c r="E37" s="165"/>
      <c r="F37" s="166">
        <f>SUM(F29:F35)</f>
        <v>0</v>
      </c>
    </row>
    <row r="38" spans="1:6" s="146" customFormat="1">
      <c r="A38" s="167"/>
      <c r="B38" s="136"/>
      <c r="C38" s="168"/>
      <c r="D38" s="138"/>
      <c r="E38" s="139"/>
      <c r="F38" s="169"/>
    </row>
    <row r="39" spans="1:6" s="171" customFormat="1">
      <c r="A39" s="170" t="s">
        <v>107</v>
      </c>
      <c r="B39" s="141" t="s">
        <v>108</v>
      </c>
      <c r="C39" s="142"/>
      <c r="D39" s="143"/>
      <c r="E39" s="144"/>
      <c r="F39" s="145"/>
    </row>
    <row r="40" spans="1:6" s="173" customFormat="1" ht="134.25">
      <c r="A40" s="167"/>
      <c r="B40" s="172" t="s">
        <v>109</v>
      </c>
      <c r="C40" s="137"/>
      <c r="D40" s="138"/>
      <c r="E40" s="139"/>
      <c r="F40" s="140"/>
    </row>
    <row r="41" spans="1:6" s="175" customFormat="1">
      <c r="A41" s="167"/>
      <c r="B41" s="174"/>
      <c r="C41" s="158"/>
      <c r="D41" s="159"/>
      <c r="E41" s="140"/>
      <c r="F41" s="140"/>
    </row>
    <row r="42" spans="1:6" s="175" customFormat="1">
      <c r="A42" s="167" t="s">
        <v>110</v>
      </c>
      <c r="B42" s="176" t="s">
        <v>111</v>
      </c>
      <c r="C42" s="158"/>
      <c r="D42" s="159"/>
      <c r="E42" s="140"/>
      <c r="F42" s="140"/>
    </row>
    <row r="43" spans="1:6" s="175" customFormat="1">
      <c r="A43" s="167"/>
      <c r="B43" s="136" t="s">
        <v>112</v>
      </c>
      <c r="C43" s="158"/>
      <c r="D43" s="177"/>
      <c r="E43" s="140"/>
      <c r="F43" s="140"/>
    </row>
    <row r="44" spans="1:6" s="175" customFormat="1">
      <c r="A44" s="167"/>
      <c r="B44" s="69" t="s">
        <v>113</v>
      </c>
      <c r="C44" s="158"/>
      <c r="D44" s="177"/>
      <c r="E44" s="140"/>
      <c r="F44" s="140"/>
    </row>
    <row r="45" spans="1:6" s="175" customFormat="1">
      <c r="A45" s="167"/>
      <c r="B45" s="69"/>
      <c r="C45" s="158"/>
      <c r="D45" s="177"/>
      <c r="E45" s="140"/>
      <c r="F45" s="140"/>
    </row>
    <row r="46" spans="1:6" s="175" customFormat="1">
      <c r="A46" s="167"/>
      <c r="B46" s="178" t="s">
        <v>114</v>
      </c>
      <c r="C46" s="158"/>
      <c r="D46" s="159"/>
      <c r="E46" s="140"/>
      <c r="F46" s="140"/>
    </row>
    <row r="47" spans="1:6" s="175" customFormat="1">
      <c r="A47" s="167"/>
      <c r="B47" s="178" t="s">
        <v>115</v>
      </c>
      <c r="C47" s="158" t="s">
        <v>63</v>
      </c>
      <c r="D47" s="159">
        <v>1</v>
      </c>
      <c r="E47" s="140"/>
      <c r="F47" s="140"/>
    </row>
    <row r="48" spans="1:6" s="175" customFormat="1">
      <c r="A48" s="167"/>
      <c r="B48" s="178" t="s">
        <v>116</v>
      </c>
      <c r="C48" s="158" t="s">
        <v>117</v>
      </c>
      <c r="D48" s="159">
        <v>1</v>
      </c>
      <c r="E48" s="140"/>
      <c r="F48" s="140"/>
    </row>
    <row r="49" spans="1:6" s="175" customFormat="1" ht="22.5">
      <c r="A49" s="167"/>
      <c r="B49" s="178" t="s">
        <v>118</v>
      </c>
      <c r="C49" s="158"/>
      <c r="D49" s="159"/>
      <c r="E49" s="140"/>
      <c r="F49" s="140"/>
    </row>
    <row r="50" spans="1:6" s="175" customFormat="1">
      <c r="A50" s="167"/>
      <c r="B50" s="178"/>
      <c r="C50" s="158"/>
      <c r="D50" s="159"/>
      <c r="E50" s="140"/>
      <c r="F50" s="140"/>
    </row>
    <row r="51" spans="1:6" s="175" customFormat="1">
      <c r="A51" s="167" t="s">
        <v>110</v>
      </c>
      <c r="B51" s="174" t="s">
        <v>119</v>
      </c>
      <c r="C51" s="158" t="s">
        <v>61</v>
      </c>
      <c r="D51" s="159">
        <v>1</v>
      </c>
      <c r="E51" s="140"/>
      <c r="F51" s="140">
        <f>E51</f>
        <v>0</v>
      </c>
    </row>
    <row r="52" spans="1:6" s="118" customFormat="1">
      <c r="A52" s="167"/>
      <c r="B52" s="69"/>
      <c r="C52" s="158"/>
      <c r="D52" s="177"/>
      <c r="E52" s="140"/>
      <c r="F52" s="140"/>
    </row>
    <row r="53" spans="1:6" s="175" customFormat="1">
      <c r="A53" s="167"/>
      <c r="B53" s="182"/>
      <c r="C53" s="158"/>
      <c r="D53" s="159"/>
      <c r="E53" s="140"/>
      <c r="F53" s="140"/>
    </row>
    <row r="54" spans="1:6" s="175" customFormat="1">
      <c r="A54" s="167" t="s">
        <v>120</v>
      </c>
      <c r="B54" s="174" t="s">
        <v>121</v>
      </c>
      <c r="C54" s="158" t="s">
        <v>61</v>
      </c>
      <c r="D54" s="159">
        <v>1</v>
      </c>
      <c r="E54" s="140"/>
      <c r="F54" s="140">
        <f t="shared" ref="F54" si="2">E54</f>
        <v>0</v>
      </c>
    </row>
    <row r="55" spans="1:6" s="118" customFormat="1">
      <c r="A55" s="167"/>
      <c r="B55" s="69"/>
      <c r="C55" s="158"/>
      <c r="D55" s="177"/>
      <c r="E55" s="140"/>
      <c r="F55" s="140"/>
    </row>
    <row r="56" spans="1:6" s="118" customFormat="1">
      <c r="A56" s="161" t="s">
        <v>107</v>
      </c>
      <c r="B56" s="162" t="s">
        <v>122</v>
      </c>
      <c r="C56" s="163"/>
      <c r="D56" s="164"/>
      <c r="E56" s="165"/>
      <c r="F56" s="166">
        <f>F54+F51</f>
        <v>0</v>
      </c>
    </row>
    <row r="57" spans="1:6" s="118" customFormat="1">
      <c r="A57" s="167"/>
      <c r="B57" s="136"/>
      <c r="C57" s="183"/>
      <c r="D57" s="177"/>
      <c r="E57" s="140"/>
      <c r="F57" s="169"/>
    </row>
    <row r="58" spans="1:6" s="146" customFormat="1">
      <c r="A58" s="170" t="s">
        <v>123</v>
      </c>
      <c r="B58" s="141" t="s">
        <v>124</v>
      </c>
      <c r="C58" s="142"/>
      <c r="D58" s="143"/>
      <c r="E58" s="144"/>
      <c r="F58" s="145"/>
    </row>
    <row r="59" spans="1:6" s="175" customFormat="1" ht="123.75">
      <c r="A59" s="167"/>
      <c r="B59" s="174" t="s">
        <v>125</v>
      </c>
      <c r="C59" s="158"/>
      <c r="D59" s="177"/>
      <c r="E59" s="140"/>
      <c r="F59" s="140"/>
    </row>
    <row r="60" spans="1:6" s="175" customFormat="1">
      <c r="A60" s="167"/>
      <c r="B60" s="184" t="s">
        <v>126</v>
      </c>
      <c r="C60" s="137"/>
      <c r="D60" s="138"/>
      <c r="E60" s="139"/>
      <c r="F60" s="140"/>
    </row>
    <row r="61" spans="1:6" s="175" customFormat="1" ht="22.5">
      <c r="A61" s="167" t="s">
        <v>127</v>
      </c>
      <c r="B61" s="182" t="s">
        <v>128</v>
      </c>
      <c r="C61" s="137" t="s">
        <v>70</v>
      </c>
      <c r="D61" s="160">
        <v>38</v>
      </c>
      <c r="E61" s="139"/>
      <c r="F61" s="140">
        <f>D61*E61</f>
        <v>0</v>
      </c>
    </row>
    <row r="62" spans="1:6" s="175" customFormat="1" ht="31.5">
      <c r="A62" s="167"/>
      <c r="B62" s="185" t="s">
        <v>129</v>
      </c>
      <c r="C62" s="137"/>
      <c r="D62" s="160"/>
      <c r="E62" s="139"/>
      <c r="F62" s="140"/>
    </row>
    <row r="63" spans="1:6" s="175" customFormat="1">
      <c r="A63" s="167"/>
      <c r="B63" s="182"/>
      <c r="C63" s="137"/>
      <c r="D63" s="160"/>
      <c r="E63" s="139"/>
      <c r="F63" s="140"/>
    </row>
    <row r="64" spans="1:6" s="175" customFormat="1">
      <c r="A64" s="167"/>
      <c r="B64" s="186" t="s">
        <v>130</v>
      </c>
      <c r="C64" s="137"/>
      <c r="D64" s="138"/>
      <c r="E64" s="139"/>
      <c r="F64" s="140"/>
    </row>
    <row r="65" spans="1:6" s="175" customFormat="1" ht="21">
      <c r="A65" s="167"/>
      <c r="B65" s="185" t="s">
        <v>131</v>
      </c>
      <c r="C65" s="137"/>
      <c r="D65" s="160"/>
      <c r="E65" s="139"/>
      <c r="F65" s="140"/>
    </row>
    <row r="66" spans="1:6" s="175" customFormat="1">
      <c r="A66" s="167" t="s">
        <v>132</v>
      </c>
      <c r="B66" s="182" t="s">
        <v>133</v>
      </c>
      <c r="C66" s="137" t="s">
        <v>70</v>
      </c>
      <c r="D66" s="160">
        <v>120</v>
      </c>
      <c r="E66" s="139"/>
      <c r="F66" s="140">
        <f t="shared" ref="F66:F69" si="3">D66*E66</f>
        <v>0</v>
      </c>
    </row>
    <row r="67" spans="1:6" s="175" customFormat="1">
      <c r="A67" s="167" t="s">
        <v>134</v>
      </c>
      <c r="B67" s="182" t="s">
        <v>135</v>
      </c>
      <c r="C67" s="137" t="s">
        <v>70</v>
      </c>
      <c r="D67" s="160">
        <v>220</v>
      </c>
      <c r="E67" s="139"/>
      <c r="F67" s="140">
        <f t="shared" si="3"/>
        <v>0</v>
      </c>
    </row>
    <row r="68" spans="1:6" s="175" customFormat="1">
      <c r="A68" s="167" t="s">
        <v>136</v>
      </c>
      <c r="B68" s="182" t="s">
        <v>137</v>
      </c>
      <c r="C68" s="137" t="s">
        <v>70</v>
      </c>
      <c r="D68" s="160">
        <v>35</v>
      </c>
      <c r="E68" s="139"/>
      <c r="F68" s="140">
        <f t="shared" si="3"/>
        <v>0</v>
      </c>
    </row>
    <row r="69" spans="1:6" s="175" customFormat="1">
      <c r="A69" s="167" t="s">
        <v>138</v>
      </c>
      <c r="B69" s="182" t="s">
        <v>139</v>
      </c>
      <c r="C69" s="137" t="s">
        <v>70</v>
      </c>
      <c r="D69" s="160">
        <v>185</v>
      </c>
      <c r="E69" s="139"/>
      <c r="F69" s="140">
        <f t="shared" si="3"/>
        <v>0</v>
      </c>
    </row>
    <row r="70" spans="1:6" s="175" customFormat="1">
      <c r="A70" s="167"/>
      <c r="B70" s="182"/>
      <c r="C70" s="137"/>
      <c r="D70" s="160"/>
      <c r="E70" s="139"/>
      <c r="F70" s="140"/>
    </row>
    <row r="71" spans="1:6" s="175" customFormat="1">
      <c r="A71" s="167"/>
      <c r="B71" s="186" t="s">
        <v>140</v>
      </c>
      <c r="C71" s="137"/>
      <c r="D71" s="138"/>
      <c r="E71" s="139"/>
      <c r="F71" s="140"/>
    </row>
    <row r="72" spans="1:6" s="175" customFormat="1" ht="22.5">
      <c r="A72" s="167" t="s">
        <v>138</v>
      </c>
      <c r="B72" s="182" t="s">
        <v>141</v>
      </c>
      <c r="C72" s="137" t="s">
        <v>63</v>
      </c>
      <c r="D72" s="160">
        <v>5</v>
      </c>
      <c r="E72" s="139"/>
      <c r="F72" s="140">
        <f>D72*E72</f>
        <v>0</v>
      </c>
    </row>
    <row r="73" spans="1:6" s="175" customFormat="1">
      <c r="A73" s="167"/>
      <c r="B73" s="182"/>
      <c r="C73" s="137"/>
      <c r="D73" s="160"/>
      <c r="E73" s="139"/>
      <c r="F73" s="140"/>
    </row>
    <row r="74" spans="1:6" s="188" customFormat="1" ht="67.5">
      <c r="A74" s="167" t="s">
        <v>142</v>
      </c>
      <c r="B74" s="182" t="s">
        <v>143</v>
      </c>
      <c r="C74" s="137" t="s">
        <v>61</v>
      </c>
      <c r="D74" s="160">
        <v>1</v>
      </c>
      <c r="E74" s="139"/>
      <c r="F74" s="140">
        <f t="shared" ref="F74:F76" si="4">D74*E74</f>
        <v>0</v>
      </c>
    </row>
    <row r="75" spans="1:6" s="188" customFormat="1" ht="33.75">
      <c r="A75" s="167" t="s">
        <v>144</v>
      </c>
      <c r="B75" s="182" t="s">
        <v>145</v>
      </c>
      <c r="C75" s="137" t="s">
        <v>63</v>
      </c>
      <c r="D75" s="160">
        <v>10</v>
      </c>
      <c r="E75" s="139"/>
      <c r="F75" s="140">
        <f t="shared" si="4"/>
        <v>0</v>
      </c>
    </row>
    <row r="76" spans="1:6" s="188" customFormat="1" ht="33.75">
      <c r="A76" s="167" t="s">
        <v>146</v>
      </c>
      <c r="B76" s="182" t="s">
        <v>147</v>
      </c>
      <c r="C76" s="137" t="s">
        <v>70</v>
      </c>
      <c r="D76" s="160">
        <v>100</v>
      </c>
      <c r="E76" s="139"/>
      <c r="F76" s="140">
        <f t="shared" si="4"/>
        <v>0</v>
      </c>
    </row>
    <row r="77" spans="1:6" s="188" customFormat="1">
      <c r="A77" s="167"/>
      <c r="B77" s="182"/>
      <c r="C77" s="137"/>
      <c r="D77" s="160"/>
      <c r="E77" s="139"/>
      <c r="F77" s="140"/>
    </row>
    <row r="78" spans="1:6" s="118" customFormat="1">
      <c r="A78" s="161" t="s">
        <v>123</v>
      </c>
      <c r="B78" s="162" t="s">
        <v>148</v>
      </c>
      <c r="C78" s="163"/>
      <c r="D78" s="164"/>
      <c r="E78" s="165"/>
      <c r="F78" s="166">
        <f>SUM(F61:F77)</f>
        <v>0</v>
      </c>
    </row>
    <row r="79" spans="1:6" s="118" customFormat="1">
      <c r="A79" s="167"/>
      <c r="B79" s="136"/>
      <c r="C79" s="183"/>
      <c r="D79" s="177"/>
      <c r="E79" s="140"/>
      <c r="F79" s="169"/>
    </row>
    <row r="80" spans="1:6" s="146" customFormat="1">
      <c r="A80" s="170" t="s">
        <v>149</v>
      </c>
      <c r="B80" s="141" t="s">
        <v>150</v>
      </c>
      <c r="C80" s="142"/>
      <c r="D80" s="143"/>
      <c r="E80" s="144"/>
      <c r="F80" s="145"/>
    </row>
    <row r="81" spans="1:6" s="118" customFormat="1">
      <c r="A81" s="167"/>
      <c r="B81" s="189"/>
      <c r="C81" s="158"/>
      <c r="D81" s="177"/>
      <c r="E81" s="140"/>
      <c r="F81" s="140"/>
    </row>
    <row r="82" spans="1:6" s="175" customFormat="1" ht="45">
      <c r="A82" s="167" t="s">
        <v>151</v>
      </c>
      <c r="B82" s="182" t="s">
        <v>152</v>
      </c>
      <c r="C82" s="190" t="s">
        <v>63</v>
      </c>
      <c r="D82" s="160">
        <v>10</v>
      </c>
      <c r="E82" s="139"/>
      <c r="F82" s="140">
        <f t="shared" ref="F82:F83" si="5">D82*E82</f>
        <v>0</v>
      </c>
    </row>
    <row r="83" spans="1:6" s="175" customFormat="1">
      <c r="A83" s="167" t="s">
        <v>153</v>
      </c>
      <c r="B83" s="182" t="s">
        <v>154</v>
      </c>
      <c r="C83" s="190" t="s">
        <v>70</v>
      </c>
      <c r="D83" s="160">
        <v>40</v>
      </c>
      <c r="E83" s="139"/>
      <c r="F83" s="140">
        <f t="shared" si="5"/>
        <v>0</v>
      </c>
    </row>
    <row r="84" spans="1:6" s="118" customFormat="1">
      <c r="A84" s="167"/>
      <c r="B84" s="182"/>
      <c r="C84" s="190"/>
      <c r="D84" s="138"/>
      <c r="E84" s="139"/>
      <c r="F84" s="140"/>
    </row>
    <row r="85" spans="1:6" s="118" customFormat="1">
      <c r="A85" s="161" t="s">
        <v>149</v>
      </c>
      <c r="B85" s="162" t="s">
        <v>155</v>
      </c>
      <c r="C85" s="163"/>
      <c r="D85" s="164"/>
      <c r="E85" s="165"/>
      <c r="F85" s="166">
        <f>SUM(F82:F83)</f>
        <v>0</v>
      </c>
    </row>
    <row r="86" spans="1:6" s="118" customFormat="1">
      <c r="A86" s="167"/>
      <c r="B86" s="136"/>
      <c r="C86" s="183"/>
      <c r="D86" s="177"/>
      <c r="E86" s="140"/>
      <c r="F86" s="169"/>
    </row>
    <row r="87" spans="1:6" s="146" customFormat="1">
      <c r="A87" s="170" t="s">
        <v>156</v>
      </c>
      <c r="B87" s="141" t="s">
        <v>157</v>
      </c>
      <c r="C87" s="142"/>
      <c r="D87" s="143"/>
      <c r="E87" s="144"/>
      <c r="F87" s="145"/>
    </row>
    <row r="88" spans="1:6" s="175" customFormat="1" ht="112.5">
      <c r="A88" s="167"/>
      <c r="B88" s="191" t="s">
        <v>158</v>
      </c>
      <c r="C88" s="158"/>
      <c r="D88" s="177"/>
      <c r="E88" s="140"/>
      <c r="F88" s="140"/>
    </row>
    <row r="89" spans="1:6" s="175" customFormat="1">
      <c r="A89" s="167"/>
      <c r="B89" s="69"/>
      <c r="C89" s="158"/>
      <c r="D89" s="177"/>
      <c r="E89" s="140"/>
      <c r="F89" s="140"/>
    </row>
    <row r="90" spans="1:6" s="175" customFormat="1">
      <c r="A90" s="167"/>
      <c r="B90" s="69" t="s">
        <v>159</v>
      </c>
      <c r="C90" s="158"/>
      <c r="D90" s="177"/>
      <c r="E90" s="140"/>
      <c r="F90" s="140"/>
    </row>
    <row r="91" spans="1:6" s="175" customFormat="1">
      <c r="A91" s="167" t="s">
        <v>160</v>
      </c>
      <c r="B91" s="182" t="s">
        <v>161</v>
      </c>
      <c r="C91" s="190" t="s">
        <v>63</v>
      </c>
      <c r="D91" s="160">
        <v>20</v>
      </c>
      <c r="E91" s="139"/>
      <c r="F91" s="140">
        <f>D91*E91</f>
        <v>0</v>
      </c>
    </row>
    <row r="92" spans="1:6" s="175" customFormat="1">
      <c r="A92" s="167" t="s">
        <v>162</v>
      </c>
      <c r="B92" s="182" t="s">
        <v>163</v>
      </c>
      <c r="C92" s="190" t="s">
        <v>63</v>
      </c>
      <c r="D92" s="160">
        <v>0</v>
      </c>
      <c r="E92" s="139"/>
      <c r="F92" s="140">
        <f>D92*E92</f>
        <v>0</v>
      </c>
    </row>
    <row r="93" spans="1:6" s="175" customFormat="1">
      <c r="A93" s="167"/>
      <c r="B93" s="182"/>
      <c r="C93" s="190"/>
      <c r="D93" s="160"/>
      <c r="E93" s="139"/>
      <c r="F93" s="140"/>
    </row>
    <row r="94" spans="1:6" s="175" customFormat="1">
      <c r="A94" s="167"/>
      <c r="B94" s="182" t="s">
        <v>164</v>
      </c>
      <c r="C94" s="190"/>
      <c r="D94" s="160"/>
      <c r="E94" s="139"/>
      <c r="F94" s="140"/>
    </row>
    <row r="95" spans="1:6" s="175" customFormat="1">
      <c r="A95" s="167" t="s">
        <v>165</v>
      </c>
      <c r="B95" s="182" t="s">
        <v>166</v>
      </c>
      <c r="C95" s="190" t="s">
        <v>63</v>
      </c>
      <c r="D95" s="160">
        <v>2</v>
      </c>
      <c r="E95" s="139"/>
      <c r="F95" s="140">
        <f>D95*E95</f>
        <v>0</v>
      </c>
    </row>
    <row r="96" spans="1:6" s="118" customFormat="1">
      <c r="A96" s="167"/>
      <c r="B96" s="182"/>
      <c r="C96" s="190"/>
      <c r="D96" s="138"/>
      <c r="E96" s="139"/>
      <c r="F96" s="140"/>
    </row>
    <row r="97" spans="1:6" s="118" customFormat="1">
      <c r="A97" s="161" t="s">
        <v>156</v>
      </c>
      <c r="B97" s="162" t="s">
        <v>167</v>
      </c>
      <c r="C97" s="163"/>
      <c r="D97" s="164"/>
      <c r="E97" s="165"/>
      <c r="F97" s="166">
        <f>SUM(F87:F96)</f>
        <v>0</v>
      </c>
    </row>
    <row r="98" spans="1:6" s="118" customFormat="1">
      <c r="A98" s="167"/>
      <c r="B98" s="136"/>
      <c r="C98" s="183"/>
      <c r="D98" s="177"/>
      <c r="E98" s="140"/>
      <c r="F98" s="169"/>
    </row>
    <row r="99" spans="1:6" s="146" customFormat="1">
      <c r="A99" s="170" t="s">
        <v>168</v>
      </c>
      <c r="B99" s="141" t="s">
        <v>169</v>
      </c>
      <c r="C99" s="142"/>
      <c r="D99" s="143"/>
      <c r="E99" s="144"/>
      <c r="F99" s="145"/>
    </row>
    <row r="100" spans="1:6" s="175" customFormat="1" ht="168.75" customHeight="1">
      <c r="A100" s="167"/>
      <c r="B100" s="192" t="s">
        <v>170</v>
      </c>
      <c r="C100" s="193"/>
      <c r="D100" s="177"/>
      <c r="E100" s="140"/>
      <c r="F100" s="194"/>
    </row>
    <row r="101" spans="1:6" s="175" customFormat="1">
      <c r="A101" s="167"/>
      <c r="B101" s="118"/>
      <c r="C101" s="193"/>
      <c r="D101" s="195"/>
      <c r="E101" s="196"/>
      <c r="F101" s="197"/>
    </row>
    <row r="102" spans="1:6" s="175" customFormat="1" ht="56.25">
      <c r="A102" s="167"/>
      <c r="B102" s="192" t="s">
        <v>171</v>
      </c>
      <c r="C102" s="193"/>
      <c r="D102" s="177"/>
      <c r="E102" s="140"/>
      <c r="F102" s="140"/>
    </row>
    <row r="103" spans="1:6" s="188" customFormat="1">
      <c r="A103" s="198"/>
      <c r="B103" s="192"/>
      <c r="C103" s="199"/>
      <c r="D103" s="177"/>
      <c r="E103" s="140"/>
      <c r="F103" s="140"/>
    </row>
    <row r="104" spans="1:6" s="201" customFormat="1" ht="12.75">
      <c r="A104"/>
      <c r="B104"/>
      <c r="C104"/>
      <c r="D104"/>
      <c r="E104" s="200"/>
      <c r="F104"/>
    </row>
    <row r="105" spans="1:6" s="204" customFormat="1" ht="22.5">
      <c r="A105" s="202"/>
      <c r="B105" s="203" t="s">
        <v>172</v>
      </c>
      <c r="C105" s="202"/>
      <c r="D105" s="202"/>
      <c r="E105" s="202"/>
      <c r="F105" s="202"/>
    </row>
    <row r="106" spans="1:6" s="175" customFormat="1" ht="22.5">
      <c r="A106" s="167" t="s">
        <v>173</v>
      </c>
      <c r="B106" s="192" t="s">
        <v>174</v>
      </c>
      <c r="C106" s="190" t="s">
        <v>63</v>
      </c>
      <c r="D106" s="159">
        <v>3</v>
      </c>
      <c r="E106" s="140"/>
      <c r="F106" s="140">
        <f t="shared" ref="F106:F109" si="6">D106*E106</f>
        <v>0</v>
      </c>
    </row>
    <row r="107" spans="1:6" s="175" customFormat="1">
      <c r="A107" s="167" t="s">
        <v>175</v>
      </c>
      <c r="B107" s="192" t="s">
        <v>176</v>
      </c>
      <c r="C107" s="190" t="s">
        <v>63</v>
      </c>
      <c r="D107" s="159">
        <v>3</v>
      </c>
      <c r="E107" s="140"/>
      <c r="F107" s="140">
        <f t="shared" si="6"/>
        <v>0</v>
      </c>
    </row>
    <row r="108" spans="1:6" s="175" customFormat="1">
      <c r="A108" s="167" t="s">
        <v>177</v>
      </c>
      <c r="B108" s="192" t="s">
        <v>178</v>
      </c>
      <c r="C108" s="190" t="s">
        <v>63</v>
      </c>
      <c r="D108" s="159">
        <v>6</v>
      </c>
      <c r="E108" s="140"/>
      <c r="F108" s="140">
        <f t="shared" si="6"/>
        <v>0</v>
      </c>
    </row>
    <row r="109" spans="1:6" s="175" customFormat="1">
      <c r="A109" s="167" t="s">
        <v>179</v>
      </c>
      <c r="B109" s="192" t="s">
        <v>180</v>
      </c>
      <c r="C109" s="190" t="s">
        <v>63</v>
      </c>
      <c r="D109" s="159">
        <v>7</v>
      </c>
      <c r="E109" s="140"/>
      <c r="F109" s="140">
        <f t="shared" si="6"/>
        <v>0</v>
      </c>
    </row>
    <row r="110" spans="1:6" s="201" customFormat="1" ht="11.25" customHeight="1">
      <c r="A110" s="167"/>
      <c r="B110" s="174"/>
      <c r="C110" s="205"/>
      <c r="D110" s="206"/>
      <c r="E110" s="169"/>
      <c r="F110" s="169"/>
    </row>
    <row r="111" spans="1:6" s="207" customFormat="1">
      <c r="A111" s="167"/>
      <c r="B111" s="174" t="s">
        <v>181</v>
      </c>
      <c r="C111" s="205"/>
      <c r="D111" s="206"/>
      <c r="E111" s="169"/>
      <c r="F111" s="169"/>
    </row>
    <row r="112" spans="1:6" s="207" customFormat="1">
      <c r="A112" s="167"/>
      <c r="B112" s="208" t="s">
        <v>182</v>
      </c>
      <c r="C112" s="205"/>
      <c r="D112" s="206"/>
      <c r="E112" s="169"/>
      <c r="F112" s="169"/>
    </row>
    <row r="113" spans="1:6" s="175" customFormat="1">
      <c r="A113" s="167" t="s">
        <v>183</v>
      </c>
      <c r="B113" s="182" t="s">
        <v>184</v>
      </c>
      <c r="C113" s="190"/>
      <c r="D113" s="177"/>
      <c r="E113" s="140"/>
      <c r="F113" s="140"/>
    </row>
    <row r="114" spans="1:6" s="175" customFormat="1">
      <c r="A114" s="167"/>
      <c r="B114" s="209" t="s">
        <v>185</v>
      </c>
      <c r="C114" s="190" t="s">
        <v>63</v>
      </c>
      <c r="D114" s="159">
        <v>25</v>
      </c>
      <c r="E114" s="140"/>
      <c r="F114" s="140">
        <f>D114*E114</f>
        <v>0</v>
      </c>
    </row>
    <row r="115" spans="1:6" s="175" customFormat="1">
      <c r="A115" s="167"/>
      <c r="B115" s="209" t="s">
        <v>186</v>
      </c>
      <c r="C115" s="190" t="s">
        <v>63</v>
      </c>
      <c r="D115" s="159">
        <f>D114</f>
        <v>25</v>
      </c>
      <c r="E115" s="140"/>
      <c r="F115" s="140">
        <f>D115*E115</f>
        <v>0</v>
      </c>
    </row>
    <row r="116" spans="1:6" s="175" customFormat="1">
      <c r="A116" s="167"/>
      <c r="B116" s="209"/>
      <c r="C116" s="190"/>
      <c r="D116" s="159"/>
      <c r="E116" s="140"/>
      <c r="F116" s="140"/>
    </row>
    <row r="117" spans="1:6" s="175" customFormat="1">
      <c r="A117" s="167" t="s">
        <v>187</v>
      </c>
      <c r="B117" s="182" t="s">
        <v>188</v>
      </c>
      <c r="C117" s="190"/>
      <c r="D117" s="177"/>
      <c r="E117" s="140"/>
      <c r="F117" s="140"/>
    </row>
    <row r="118" spans="1:6" s="175" customFormat="1">
      <c r="A118" s="167"/>
      <c r="B118" s="209" t="s">
        <v>185</v>
      </c>
      <c r="C118" s="190" t="s">
        <v>63</v>
      </c>
      <c r="D118" s="159">
        <v>7</v>
      </c>
      <c r="E118" s="140"/>
      <c r="F118" s="140">
        <f>D118*E118</f>
        <v>0</v>
      </c>
    </row>
    <row r="119" spans="1:6" s="175" customFormat="1">
      <c r="A119" s="167"/>
      <c r="B119" s="209" t="s">
        <v>186</v>
      </c>
      <c r="C119" s="190" t="s">
        <v>63</v>
      </c>
      <c r="D119" s="159">
        <f>D118</f>
        <v>7</v>
      </c>
      <c r="E119" s="140"/>
      <c r="F119" s="140">
        <f>D119*E119</f>
        <v>0</v>
      </c>
    </row>
    <row r="120" spans="1:6" s="175" customFormat="1">
      <c r="A120" s="167"/>
      <c r="B120" s="209"/>
      <c r="C120" s="190"/>
      <c r="D120" s="159"/>
      <c r="E120" s="140"/>
      <c r="F120" s="140"/>
    </row>
    <row r="121" spans="1:6" s="207" customFormat="1">
      <c r="A121" s="167"/>
      <c r="B121" s="208" t="s">
        <v>189</v>
      </c>
      <c r="C121" s="205"/>
      <c r="D121" s="206"/>
      <c r="E121" s="169"/>
      <c r="F121" s="169"/>
    </row>
    <row r="122" spans="1:6" s="175" customFormat="1" ht="22.5">
      <c r="A122" s="167" t="s">
        <v>190</v>
      </c>
      <c r="B122" s="210" t="s">
        <v>191</v>
      </c>
      <c r="C122" s="158"/>
      <c r="D122" s="177"/>
      <c r="E122" s="140"/>
      <c r="F122" s="140"/>
    </row>
    <row r="123" spans="1:6" s="175" customFormat="1">
      <c r="A123" s="167"/>
      <c r="B123" s="209" t="s">
        <v>185</v>
      </c>
      <c r="C123" s="190" t="s">
        <v>63</v>
      </c>
      <c r="D123" s="159">
        <v>1</v>
      </c>
      <c r="E123" s="140"/>
      <c r="F123" s="140">
        <f>D123*E123</f>
        <v>0</v>
      </c>
    </row>
    <row r="124" spans="1:6" s="175" customFormat="1">
      <c r="A124" s="167"/>
      <c r="B124" s="209" t="s">
        <v>192</v>
      </c>
      <c r="C124" s="190" t="s">
        <v>63</v>
      </c>
      <c r="D124" s="159">
        <f>D123</f>
        <v>1</v>
      </c>
      <c r="E124" s="140"/>
      <c r="F124" s="140">
        <f>D124*E124</f>
        <v>0</v>
      </c>
    </row>
    <row r="125" spans="1:6" s="175" customFormat="1">
      <c r="A125" s="167"/>
      <c r="B125" s="209"/>
      <c r="C125" s="190"/>
      <c r="D125" s="177"/>
      <c r="E125" s="140"/>
      <c r="F125" s="140"/>
    </row>
    <row r="126" spans="1:6" s="175" customFormat="1" ht="22.5">
      <c r="A126" s="167" t="s">
        <v>193</v>
      </c>
      <c r="B126" s="210" t="s">
        <v>194</v>
      </c>
      <c r="C126" s="158"/>
      <c r="D126" s="177"/>
      <c r="E126" s="140"/>
      <c r="F126" s="140"/>
    </row>
    <row r="127" spans="1:6" s="175" customFormat="1">
      <c r="A127" s="167"/>
      <c r="B127" s="209" t="s">
        <v>185</v>
      </c>
      <c r="C127" s="190" t="s">
        <v>63</v>
      </c>
      <c r="D127" s="159">
        <v>7</v>
      </c>
      <c r="E127" s="140"/>
      <c r="F127" s="140">
        <f>D127*E127</f>
        <v>0</v>
      </c>
    </row>
    <row r="128" spans="1:6" s="175" customFormat="1">
      <c r="A128" s="167"/>
      <c r="B128" s="209" t="s">
        <v>186</v>
      </c>
      <c r="C128" s="190" t="s">
        <v>63</v>
      </c>
      <c r="D128" s="159">
        <f>D127</f>
        <v>7</v>
      </c>
      <c r="E128" s="140"/>
      <c r="F128" s="140">
        <f>D128*E128</f>
        <v>0</v>
      </c>
    </row>
    <row r="129" spans="1:6" s="175" customFormat="1">
      <c r="A129" s="167"/>
      <c r="B129" s="209"/>
      <c r="C129" s="190"/>
      <c r="D129" s="159"/>
      <c r="E129" s="140"/>
      <c r="F129" s="140"/>
    </row>
    <row r="130" spans="1:6" s="175" customFormat="1" ht="22.5">
      <c r="A130" s="167" t="s">
        <v>195</v>
      </c>
      <c r="B130" s="210" t="s">
        <v>196</v>
      </c>
      <c r="C130" s="190"/>
      <c r="D130" s="159"/>
      <c r="E130" s="140"/>
      <c r="F130" s="140"/>
    </row>
    <row r="131" spans="1:6" s="175" customFormat="1">
      <c r="A131" s="167"/>
      <c r="B131" s="209" t="s">
        <v>185</v>
      </c>
      <c r="C131" s="190" t="s">
        <v>63</v>
      </c>
      <c r="D131" s="159">
        <v>1</v>
      </c>
      <c r="E131" s="140"/>
      <c r="F131" s="140">
        <f>D131*E131</f>
        <v>0</v>
      </c>
    </row>
    <row r="132" spans="1:6" s="175" customFormat="1">
      <c r="A132" s="167"/>
      <c r="B132" s="209" t="s">
        <v>186</v>
      </c>
      <c r="C132" s="190" t="s">
        <v>63</v>
      </c>
      <c r="D132" s="159">
        <f>D131</f>
        <v>1</v>
      </c>
      <c r="E132" s="140"/>
      <c r="F132" s="140">
        <f>D132*E132</f>
        <v>0</v>
      </c>
    </row>
    <row r="133" spans="1:6" s="175" customFormat="1">
      <c r="A133" s="167"/>
      <c r="B133" s="209"/>
      <c r="C133" s="190"/>
      <c r="D133" s="159"/>
      <c r="E133" s="140"/>
      <c r="F133" s="140"/>
    </row>
    <row r="134" spans="1:6" s="175" customFormat="1">
      <c r="A134" s="167" t="s">
        <v>197</v>
      </c>
      <c r="B134" s="210" t="s">
        <v>198</v>
      </c>
      <c r="C134" s="158"/>
      <c r="D134" s="177"/>
      <c r="E134" s="140"/>
      <c r="F134" s="140"/>
    </row>
    <row r="135" spans="1:6" s="175" customFormat="1" ht="12" customHeight="1">
      <c r="A135" s="167" t="s">
        <v>199</v>
      </c>
      <c r="B135" s="209" t="s">
        <v>200</v>
      </c>
      <c r="C135" s="190" t="s">
        <v>63</v>
      </c>
      <c r="D135" s="159">
        <v>8</v>
      </c>
      <c r="E135" s="140"/>
      <c r="F135" s="140">
        <f t="shared" ref="F135:F137" si="7">D135*E135</f>
        <v>0</v>
      </c>
    </row>
    <row r="136" spans="1:6" s="175" customFormat="1">
      <c r="A136" s="167" t="s">
        <v>201</v>
      </c>
      <c r="B136" s="209" t="s">
        <v>202</v>
      </c>
      <c r="C136" s="190" t="s">
        <v>63</v>
      </c>
      <c r="D136" s="159">
        <v>1</v>
      </c>
      <c r="E136" s="140"/>
      <c r="F136" s="140">
        <f t="shared" si="7"/>
        <v>0</v>
      </c>
    </row>
    <row r="137" spans="1:6" s="175" customFormat="1">
      <c r="A137" s="167" t="s">
        <v>203</v>
      </c>
      <c r="B137" s="209" t="s">
        <v>204</v>
      </c>
      <c r="C137" s="190" t="s">
        <v>63</v>
      </c>
      <c r="D137" s="159">
        <v>1</v>
      </c>
      <c r="E137" s="140"/>
      <c r="F137" s="140">
        <f t="shared" si="7"/>
        <v>0</v>
      </c>
    </row>
    <row r="138" spans="1:6" s="175" customFormat="1">
      <c r="A138" s="167"/>
      <c r="B138" s="209"/>
      <c r="C138" s="190"/>
      <c r="D138" s="177"/>
      <c r="E138" s="140"/>
      <c r="F138" s="140"/>
    </row>
    <row r="139" spans="1:6" s="207" customFormat="1">
      <c r="A139" s="167"/>
      <c r="B139" s="208" t="s">
        <v>205</v>
      </c>
      <c r="C139" s="205"/>
      <c r="D139" s="206"/>
      <c r="E139" s="169"/>
      <c r="F139" s="169"/>
    </row>
    <row r="140" spans="1:6" s="175" customFormat="1">
      <c r="A140" s="167" t="s">
        <v>206</v>
      </c>
      <c r="B140" s="192" t="s">
        <v>207</v>
      </c>
      <c r="C140" s="190" t="s">
        <v>63</v>
      </c>
      <c r="D140" s="159">
        <v>1</v>
      </c>
      <c r="E140" s="140"/>
      <c r="F140" s="140">
        <f>D140*E140</f>
        <v>0</v>
      </c>
    </row>
    <row r="141" spans="1:6" s="175" customFormat="1">
      <c r="A141" s="167" t="s">
        <v>208</v>
      </c>
      <c r="B141" s="192" t="s">
        <v>209</v>
      </c>
      <c r="C141" s="190" t="s">
        <v>63</v>
      </c>
      <c r="D141" s="159">
        <v>1</v>
      </c>
      <c r="E141" s="140"/>
      <c r="F141" s="140">
        <f>D141*E141</f>
        <v>0</v>
      </c>
    </row>
    <row r="142" spans="1:6" s="175" customFormat="1">
      <c r="A142" s="167" t="s">
        <v>210</v>
      </c>
      <c r="B142" s="192" t="s">
        <v>211</v>
      </c>
      <c r="C142" s="190" t="s">
        <v>61</v>
      </c>
      <c r="D142" s="159">
        <v>1</v>
      </c>
      <c r="E142" s="140"/>
      <c r="F142" s="140">
        <f>D142*E142</f>
        <v>0</v>
      </c>
    </row>
    <row r="143" spans="1:6" s="118" customFormat="1">
      <c r="A143" s="167"/>
      <c r="B143" s="192"/>
      <c r="C143" s="190"/>
      <c r="D143" s="177"/>
      <c r="E143" s="140"/>
      <c r="F143" s="140"/>
    </row>
    <row r="144" spans="1:6" s="118" customFormat="1">
      <c r="A144" s="161" t="s">
        <v>212</v>
      </c>
      <c r="B144" s="162" t="s">
        <v>213</v>
      </c>
      <c r="C144" s="163"/>
      <c r="D144" s="164"/>
      <c r="E144" s="165"/>
      <c r="F144" s="166">
        <f>SUM(F100:F143)</f>
        <v>0</v>
      </c>
    </row>
    <row r="145" spans="1:6" s="118" customFormat="1">
      <c r="A145" s="167"/>
      <c r="B145" s="192"/>
      <c r="C145" s="190"/>
      <c r="D145" s="177"/>
      <c r="E145" s="140"/>
      <c r="F145" s="140"/>
    </row>
    <row r="146" spans="1:6" s="146" customFormat="1">
      <c r="A146" s="170" t="s">
        <v>214</v>
      </c>
      <c r="B146" s="141" t="s">
        <v>215</v>
      </c>
      <c r="C146" s="142"/>
      <c r="D146" s="143"/>
      <c r="E146" s="144"/>
      <c r="F146" s="145"/>
    </row>
    <row r="147" spans="1:6" s="118" customFormat="1">
      <c r="A147" s="167"/>
      <c r="B147" s="69"/>
      <c r="C147" s="158"/>
      <c r="D147" s="177"/>
      <c r="E147" s="140"/>
      <c r="F147" s="140"/>
    </row>
    <row r="148" spans="1:6" s="175" customFormat="1" ht="168">
      <c r="A148" s="167"/>
      <c r="B148" s="172" t="s">
        <v>216</v>
      </c>
      <c r="C148" s="158"/>
      <c r="D148" s="177"/>
      <c r="E148" s="140"/>
      <c r="F148" s="140"/>
    </row>
    <row r="149" spans="1:6" s="175" customFormat="1">
      <c r="A149" s="211"/>
      <c r="B149" s="136"/>
      <c r="C149" s="158"/>
      <c r="D149" s="177"/>
      <c r="E149" s="140"/>
      <c r="F149" s="140"/>
    </row>
    <row r="150" spans="1:6" s="175" customFormat="1" ht="22.5">
      <c r="A150" s="118"/>
      <c r="B150" s="174" t="s">
        <v>217</v>
      </c>
      <c r="C150" s="158"/>
      <c r="D150" s="177"/>
      <c r="E150" s="140"/>
      <c r="F150" s="140"/>
    </row>
    <row r="151" spans="1:6" s="175" customFormat="1" ht="67.5">
      <c r="A151" s="167"/>
      <c r="B151" s="212" t="s">
        <v>218</v>
      </c>
      <c r="C151" s="158"/>
      <c r="D151" s="177"/>
      <c r="E151" s="140"/>
      <c r="F151" s="140"/>
    </row>
    <row r="152" spans="1:6" s="175" customFormat="1">
      <c r="A152" s="167"/>
      <c r="B152" s="212"/>
      <c r="C152" s="158"/>
      <c r="D152" s="177"/>
      <c r="E152" s="140"/>
      <c r="F152" s="140"/>
    </row>
    <row r="153" spans="1:6" s="175" customFormat="1">
      <c r="A153" s="167" t="s">
        <v>219</v>
      </c>
      <c r="B153" s="213" t="s">
        <v>220</v>
      </c>
      <c r="C153" s="158"/>
      <c r="D153" s="214"/>
      <c r="E153" s="140"/>
      <c r="F153" s="140"/>
    </row>
    <row r="154" spans="1:6" s="175" customFormat="1">
      <c r="A154" s="167"/>
      <c r="B154" s="213" t="s">
        <v>221</v>
      </c>
      <c r="C154" s="158"/>
      <c r="D154" s="214"/>
      <c r="E154" s="140"/>
      <c r="F154" s="140"/>
    </row>
    <row r="155" spans="1:6" s="175" customFormat="1" ht="22.5">
      <c r="A155" s="167"/>
      <c r="B155" s="192" t="s">
        <v>222</v>
      </c>
      <c r="C155" s="159" t="s">
        <v>63</v>
      </c>
      <c r="D155" s="159">
        <v>1</v>
      </c>
      <c r="E155" s="140"/>
      <c r="F155" s="140">
        <f>D155*E155</f>
        <v>0</v>
      </c>
    </row>
    <row r="156" spans="1:6" s="175" customFormat="1" ht="22.5">
      <c r="A156" s="167"/>
      <c r="B156" s="212" t="s">
        <v>223</v>
      </c>
      <c r="C156" s="159" t="s">
        <v>63</v>
      </c>
      <c r="D156" s="159">
        <v>1</v>
      </c>
      <c r="E156" s="140"/>
      <c r="F156" s="140">
        <f>D156*E156</f>
        <v>0</v>
      </c>
    </row>
    <row r="157" spans="1:6" s="175" customFormat="1" ht="22.5">
      <c r="A157" s="167"/>
      <c r="B157" s="212" t="s">
        <v>224</v>
      </c>
      <c r="C157" s="159" t="s">
        <v>63</v>
      </c>
      <c r="D157" s="159">
        <v>1</v>
      </c>
      <c r="E157" s="140"/>
      <c r="F157" s="140">
        <f t="shared" ref="F157:F163" si="8">D157*E157</f>
        <v>0</v>
      </c>
    </row>
    <row r="158" spans="1:6" s="175" customFormat="1" ht="22.5">
      <c r="A158" s="167"/>
      <c r="B158" s="212" t="s">
        <v>225</v>
      </c>
      <c r="C158" s="159" t="s">
        <v>63</v>
      </c>
      <c r="D158" s="159">
        <v>13</v>
      </c>
      <c r="E158" s="140"/>
      <c r="F158" s="140">
        <f t="shared" si="8"/>
        <v>0</v>
      </c>
    </row>
    <row r="159" spans="1:6" s="175" customFormat="1" ht="22.5">
      <c r="A159" s="167"/>
      <c r="B159" s="212" t="s">
        <v>226</v>
      </c>
      <c r="C159" s="159" t="s">
        <v>63</v>
      </c>
      <c r="D159" s="159">
        <v>1</v>
      </c>
      <c r="E159" s="140"/>
      <c r="F159" s="140">
        <f t="shared" si="8"/>
        <v>0</v>
      </c>
    </row>
    <row r="160" spans="1:6" s="175" customFormat="1" ht="22.5">
      <c r="A160" s="167"/>
      <c r="B160" s="212" t="s">
        <v>227</v>
      </c>
      <c r="C160" s="159" t="s">
        <v>63</v>
      </c>
      <c r="D160" s="159">
        <v>1</v>
      </c>
      <c r="E160" s="140"/>
      <c r="F160" s="140">
        <f t="shared" si="8"/>
        <v>0</v>
      </c>
    </row>
    <row r="161" spans="1:6" s="175" customFormat="1" ht="22.5">
      <c r="A161" s="167"/>
      <c r="B161" s="212" t="s">
        <v>228</v>
      </c>
      <c r="C161" s="159" t="s">
        <v>63</v>
      </c>
      <c r="D161" s="159">
        <v>1</v>
      </c>
      <c r="E161" s="140"/>
      <c r="F161" s="140">
        <f t="shared" si="8"/>
        <v>0</v>
      </c>
    </row>
    <row r="162" spans="1:6" s="175" customFormat="1" ht="22.5">
      <c r="A162" s="167"/>
      <c r="B162" s="212" t="s">
        <v>229</v>
      </c>
      <c r="C162" s="159" t="s">
        <v>63</v>
      </c>
      <c r="D162" s="159">
        <v>1</v>
      </c>
      <c r="E162" s="140"/>
      <c r="F162" s="140">
        <f t="shared" si="8"/>
        <v>0</v>
      </c>
    </row>
    <row r="163" spans="1:6" s="175" customFormat="1" ht="22.5">
      <c r="A163" s="167"/>
      <c r="B163" s="212" t="s">
        <v>230</v>
      </c>
      <c r="C163" s="159" t="s">
        <v>63</v>
      </c>
      <c r="D163" s="159">
        <v>13</v>
      </c>
      <c r="E163" s="140"/>
      <c r="F163" s="140">
        <f t="shared" si="8"/>
        <v>0</v>
      </c>
    </row>
    <row r="164" spans="1:6" s="175" customFormat="1">
      <c r="A164" s="167"/>
      <c r="B164" s="213"/>
      <c r="C164" s="158"/>
      <c r="D164" s="214"/>
      <c r="E164" s="140"/>
      <c r="F164" s="140"/>
    </row>
    <row r="165" spans="1:6" s="175" customFormat="1">
      <c r="A165" s="167"/>
      <c r="B165" s="192" t="s">
        <v>231</v>
      </c>
      <c r="C165" s="159" t="s">
        <v>63</v>
      </c>
      <c r="D165" s="159">
        <v>1</v>
      </c>
      <c r="E165" s="140"/>
      <c r="F165" s="140">
        <f t="shared" ref="F165:F168" si="9">D165*E165</f>
        <v>0</v>
      </c>
    </row>
    <row r="166" spans="1:6" s="175" customFormat="1">
      <c r="A166" s="167"/>
      <c r="B166" s="192" t="s">
        <v>232</v>
      </c>
      <c r="C166" s="159" t="s">
        <v>63</v>
      </c>
      <c r="D166" s="159">
        <v>1</v>
      </c>
      <c r="E166" s="140"/>
      <c r="F166" s="140">
        <f t="shared" si="9"/>
        <v>0</v>
      </c>
    </row>
    <row r="167" spans="1:6" s="175" customFormat="1">
      <c r="A167" s="167"/>
      <c r="B167" s="192"/>
      <c r="C167" s="190"/>
      <c r="D167" s="159"/>
      <c r="E167" s="140"/>
      <c r="F167" s="140"/>
    </row>
    <row r="168" spans="1:6" s="175" customFormat="1">
      <c r="A168" s="167"/>
      <c r="B168" s="341" t="s">
        <v>233</v>
      </c>
      <c r="C168" s="158" t="s">
        <v>61</v>
      </c>
      <c r="D168" s="215">
        <v>1</v>
      </c>
      <c r="E168" s="140"/>
      <c r="F168" s="140">
        <f t="shared" si="9"/>
        <v>0</v>
      </c>
    </row>
    <row r="169" spans="1:6" s="175" customFormat="1">
      <c r="A169" s="167"/>
      <c r="B169" s="212"/>
      <c r="C169" s="158"/>
      <c r="D169" s="177"/>
      <c r="E169" s="140"/>
      <c r="F169" s="140"/>
    </row>
    <row r="170" spans="1:6" s="175" customFormat="1">
      <c r="A170" s="167"/>
      <c r="B170" s="174" t="s">
        <v>234</v>
      </c>
      <c r="C170" s="216"/>
      <c r="D170" s="195"/>
      <c r="E170" s="196"/>
      <c r="F170" s="196"/>
    </row>
    <row r="171" spans="1:6" s="175" customFormat="1" ht="22.5">
      <c r="A171" s="167" t="s">
        <v>235</v>
      </c>
      <c r="B171" s="192" t="s">
        <v>225</v>
      </c>
      <c r="C171" s="118"/>
      <c r="D171" s="187"/>
      <c r="E171" s="118"/>
      <c r="F171" s="118"/>
    </row>
    <row r="172" spans="1:6" s="175" customFormat="1">
      <c r="A172" s="167"/>
      <c r="B172" s="209" t="s">
        <v>185</v>
      </c>
      <c r="C172" s="190" t="s">
        <v>63</v>
      </c>
      <c r="D172" s="159">
        <v>13</v>
      </c>
      <c r="E172" s="140"/>
      <c r="F172" s="140">
        <f>D172*E172</f>
        <v>0</v>
      </c>
    </row>
    <row r="173" spans="1:6" s="175" customFormat="1">
      <c r="A173" s="167"/>
      <c r="B173" s="209" t="s">
        <v>186</v>
      </c>
      <c r="C173" s="190" t="s">
        <v>63</v>
      </c>
      <c r="D173" s="159">
        <f>D172</f>
        <v>13</v>
      </c>
      <c r="E173" s="140"/>
      <c r="F173" s="140">
        <f>D173*E173</f>
        <v>0</v>
      </c>
    </row>
    <row r="174" spans="1:6" s="175" customFormat="1">
      <c r="A174" s="167"/>
      <c r="B174" s="217"/>
      <c r="C174" s="158"/>
      <c r="D174" s="159"/>
      <c r="E174" s="140"/>
      <c r="F174" s="140"/>
    </row>
    <row r="175" spans="1:6" s="175" customFormat="1">
      <c r="A175" s="167" t="s">
        <v>236</v>
      </c>
      <c r="B175" s="192" t="s">
        <v>237</v>
      </c>
      <c r="C175" s="158"/>
      <c r="D175" s="159"/>
      <c r="E175" s="140"/>
      <c r="F175" s="140"/>
    </row>
    <row r="176" spans="1:6" s="175" customFormat="1">
      <c r="A176" s="167"/>
      <c r="B176" s="209" t="s">
        <v>185</v>
      </c>
      <c r="C176" s="190" t="s">
        <v>63</v>
      </c>
      <c r="D176" s="159">
        <f>D172</f>
        <v>13</v>
      </c>
      <c r="E176" s="140"/>
      <c r="F176" s="140">
        <f>D176*E176</f>
        <v>0</v>
      </c>
    </row>
    <row r="177" spans="1:6" s="175" customFormat="1">
      <c r="A177" s="167"/>
      <c r="B177" s="209" t="s">
        <v>186</v>
      </c>
      <c r="C177" s="190" t="s">
        <v>63</v>
      </c>
      <c r="D177" s="159">
        <f>D176</f>
        <v>13</v>
      </c>
      <c r="E177" s="140"/>
      <c r="F177" s="140">
        <f>D177*E177</f>
        <v>0</v>
      </c>
    </row>
    <row r="178" spans="1:6" s="175" customFormat="1">
      <c r="A178" s="167"/>
      <c r="B178" s="182"/>
      <c r="C178" s="137"/>
      <c r="D178" s="138"/>
      <c r="E178" s="139"/>
      <c r="F178" s="140"/>
    </row>
    <row r="179" spans="1:6" s="175" customFormat="1">
      <c r="A179" s="167"/>
      <c r="B179" s="218" t="s">
        <v>238</v>
      </c>
      <c r="C179" s="158"/>
      <c r="D179" s="219"/>
      <c r="E179" s="140"/>
      <c r="F179" s="140"/>
    </row>
    <row r="180" spans="1:6" s="175" customFormat="1" ht="22.5">
      <c r="A180" s="167"/>
      <c r="B180" s="220" t="s">
        <v>239</v>
      </c>
      <c r="C180" s="158"/>
      <c r="D180" s="177"/>
      <c r="E180" s="140"/>
      <c r="F180" s="140"/>
    </row>
    <row r="181" spans="1:6" s="175" customFormat="1" ht="78.75">
      <c r="A181" s="167"/>
      <c r="B181" s="182" t="s">
        <v>240</v>
      </c>
      <c r="C181" s="137"/>
      <c r="D181" s="138"/>
      <c r="E181" s="139"/>
      <c r="F181" s="140"/>
    </row>
    <row r="182" spans="1:6" s="175" customFormat="1">
      <c r="A182" s="167"/>
      <c r="B182" s="182"/>
      <c r="C182" s="137"/>
      <c r="D182" s="138"/>
      <c r="E182" s="139"/>
      <c r="F182" s="140"/>
    </row>
    <row r="183" spans="1:6" s="175" customFormat="1" ht="22.5">
      <c r="A183" s="167" t="s">
        <v>241</v>
      </c>
      <c r="B183" s="182" t="s">
        <v>242</v>
      </c>
      <c r="C183" s="137" t="s">
        <v>70</v>
      </c>
      <c r="D183" s="160">
        <v>290</v>
      </c>
      <c r="E183" s="139"/>
      <c r="F183" s="140">
        <f>D183*E183</f>
        <v>0</v>
      </c>
    </row>
    <row r="184" spans="1:6" s="118" customFormat="1">
      <c r="A184" s="167"/>
      <c r="B184" s="182"/>
      <c r="C184" s="137"/>
      <c r="D184" s="138"/>
      <c r="E184" s="139"/>
      <c r="F184" s="140"/>
    </row>
    <row r="185" spans="1:6" s="118" customFormat="1">
      <c r="A185" s="161" t="s">
        <v>243</v>
      </c>
      <c r="B185" s="162" t="s">
        <v>244</v>
      </c>
      <c r="C185" s="163"/>
      <c r="D185" s="164"/>
      <c r="E185" s="165"/>
      <c r="F185" s="166">
        <f>F183+F177+F176+F173+F172+F168</f>
        <v>0</v>
      </c>
    </row>
    <row r="186" spans="1:6" s="118" customFormat="1">
      <c r="A186" s="167"/>
      <c r="B186" s="182"/>
      <c r="C186" s="158"/>
      <c r="D186" s="219"/>
      <c r="E186" s="140"/>
      <c r="F186" s="140"/>
    </row>
    <row r="187" spans="1:6" s="146" customFormat="1" ht="22.5">
      <c r="A187" s="170" t="s">
        <v>245</v>
      </c>
      <c r="B187" s="141" t="s">
        <v>246</v>
      </c>
      <c r="C187" s="221"/>
      <c r="D187" s="222"/>
      <c r="E187" s="223"/>
      <c r="F187" s="224"/>
    </row>
    <row r="188" spans="1:6" s="118" customFormat="1">
      <c r="A188" s="167"/>
      <c r="B188" s="69"/>
      <c r="C188" s="179"/>
      <c r="D188" s="225"/>
      <c r="E188" s="181"/>
      <c r="F188" s="181"/>
    </row>
    <row r="189" spans="1:6" s="229" customFormat="1">
      <c r="A189" s="167"/>
      <c r="B189" s="226" t="s">
        <v>247</v>
      </c>
      <c r="C189" s="227"/>
      <c r="D189" s="225"/>
      <c r="E189" s="181"/>
      <c r="F189" s="228"/>
    </row>
    <row r="190" spans="1:6" s="229" customFormat="1">
      <c r="A190" s="167"/>
      <c r="B190" s="226"/>
      <c r="C190" s="227"/>
      <c r="D190" s="225"/>
      <c r="E190" s="181"/>
      <c r="F190" s="228"/>
    </row>
    <row r="191" spans="1:6" s="229" customFormat="1" ht="33.75">
      <c r="A191" s="167" t="s">
        <v>248</v>
      </c>
      <c r="B191" s="226" t="s">
        <v>249</v>
      </c>
      <c r="C191" s="227" t="s">
        <v>250</v>
      </c>
      <c r="D191" s="180">
        <v>1</v>
      </c>
      <c r="E191" s="181"/>
      <c r="F191" s="181">
        <f t="shared" ref="F191" si="10">D191*E191</f>
        <v>0</v>
      </c>
    </row>
    <row r="192" spans="1:6" s="229" customFormat="1" ht="22.5">
      <c r="A192" s="167"/>
      <c r="B192" s="230" t="s">
        <v>251</v>
      </c>
      <c r="C192" s="227"/>
      <c r="D192" s="225"/>
      <c r="E192" s="181"/>
      <c r="F192" s="181"/>
    </row>
    <row r="193" spans="1:6" s="229" customFormat="1">
      <c r="A193" s="167"/>
      <c r="B193" s="230" t="s">
        <v>252</v>
      </c>
      <c r="C193" s="227"/>
      <c r="D193" s="225"/>
      <c r="E193" s="181"/>
      <c r="F193" s="181"/>
    </row>
    <row r="194" spans="1:6" s="229" customFormat="1" ht="22.5">
      <c r="A194" s="167"/>
      <c r="B194" s="230" t="s">
        <v>253</v>
      </c>
      <c r="C194" s="227"/>
      <c r="D194" s="225"/>
      <c r="E194" s="181"/>
      <c r="F194" s="181"/>
    </row>
    <row r="195" spans="1:6" s="229" customFormat="1">
      <c r="A195" s="167"/>
      <c r="B195" s="230" t="s">
        <v>254</v>
      </c>
      <c r="C195" s="227"/>
      <c r="D195" s="225"/>
      <c r="E195" s="181"/>
      <c r="F195" s="181"/>
    </row>
    <row r="196" spans="1:6" s="229" customFormat="1">
      <c r="A196" s="167"/>
      <c r="B196" s="230" t="s">
        <v>255</v>
      </c>
      <c r="C196" s="227"/>
      <c r="D196" s="225"/>
      <c r="E196" s="181"/>
      <c r="F196" s="181"/>
    </row>
    <row r="197" spans="1:6" s="229" customFormat="1" ht="22.5">
      <c r="A197" s="167" t="s">
        <v>256</v>
      </c>
      <c r="B197" s="226" t="s">
        <v>257</v>
      </c>
      <c r="C197" s="227" t="s">
        <v>250</v>
      </c>
      <c r="D197" s="180">
        <v>1</v>
      </c>
      <c r="E197" s="181"/>
      <c r="F197" s="181">
        <f t="shared" ref="F197:F198" si="11">D197*E197</f>
        <v>0</v>
      </c>
    </row>
    <row r="198" spans="1:6" s="229" customFormat="1" ht="33.75">
      <c r="A198" s="167" t="s">
        <v>258</v>
      </c>
      <c r="B198" s="226" t="s">
        <v>259</v>
      </c>
      <c r="C198" s="227" t="s">
        <v>250</v>
      </c>
      <c r="D198" s="180">
        <v>1</v>
      </c>
      <c r="E198" s="181"/>
      <c r="F198" s="181">
        <f t="shared" si="11"/>
        <v>0</v>
      </c>
    </row>
    <row r="199" spans="1:6" s="231" customFormat="1">
      <c r="A199" s="167"/>
      <c r="B199" s="191"/>
      <c r="C199" s="227"/>
      <c r="D199" s="225"/>
      <c r="E199" s="181"/>
      <c r="F199" s="228"/>
    </row>
    <row r="200" spans="1:6" s="118" customFormat="1">
      <c r="A200" s="161" t="s">
        <v>245</v>
      </c>
      <c r="B200" s="162" t="s">
        <v>260</v>
      </c>
      <c r="C200" s="232"/>
      <c r="D200" s="233"/>
      <c r="E200" s="234"/>
      <c r="F200" s="235">
        <f>SUM(F187:F199)</f>
        <v>0</v>
      </c>
    </row>
    <row r="201" spans="1:6" s="118" customFormat="1">
      <c r="A201" s="167"/>
      <c r="B201" s="136"/>
      <c r="C201" s="236"/>
      <c r="D201" s="225"/>
      <c r="E201" s="181"/>
      <c r="F201" s="237"/>
    </row>
    <row r="202" spans="1:6" s="118" customFormat="1">
      <c r="A202" s="238"/>
      <c r="B202" s="239" t="s">
        <v>261</v>
      </c>
      <c r="C202" s="238"/>
      <c r="D202" s="240"/>
      <c r="E202" s="241"/>
      <c r="F202" s="241"/>
    </row>
    <row r="203" spans="1:6" s="118" customFormat="1">
      <c r="A203" s="242"/>
      <c r="B203" s="243"/>
      <c r="C203" s="244"/>
      <c r="D203" s="245"/>
      <c r="E203" s="246"/>
      <c r="F203" s="246"/>
    </row>
    <row r="204" spans="1:6" s="248" customFormat="1">
      <c r="A204" s="242" t="s">
        <v>262</v>
      </c>
      <c r="B204" s="189" t="str">
        <f>B25</f>
        <v>ELEKTROMONTAŽNI RADOVI</v>
      </c>
      <c r="C204" s="247"/>
      <c r="D204" s="245"/>
      <c r="E204" s="246"/>
      <c r="F204" s="246"/>
    </row>
    <row r="205" spans="1:6" s="118" customFormat="1">
      <c r="A205" s="249" t="s">
        <v>96</v>
      </c>
      <c r="B205" s="243" t="str">
        <f>B27</f>
        <v>PRIPREMNI RADOVI</v>
      </c>
      <c r="C205" s="244"/>
      <c r="D205" s="245"/>
      <c r="E205" s="246"/>
      <c r="F205" s="246">
        <f>F37</f>
        <v>0</v>
      </c>
    </row>
    <row r="206" spans="1:6" s="118" customFormat="1">
      <c r="A206" s="249" t="s">
        <v>107</v>
      </c>
      <c r="B206" s="243" t="str">
        <f>B39</f>
        <v>RAZVODNI ORMARI</v>
      </c>
      <c r="C206" s="244"/>
      <c r="D206" s="245"/>
      <c r="E206" s="246"/>
      <c r="F206" s="246">
        <f>F56</f>
        <v>0</v>
      </c>
    </row>
    <row r="207" spans="1:6" s="118" customFormat="1">
      <c r="A207" s="249" t="s">
        <v>123</v>
      </c>
      <c r="B207" s="243" t="str">
        <f>B58</f>
        <v>ELEKTRIČNA INSTALACIJA - VODOVI</v>
      </c>
      <c r="C207" s="244"/>
      <c r="D207" s="245"/>
      <c r="E207" s="246"/>
      <c r="F207" s="246">
        <f>F78</f>
        <v>0</v>
      </c>
    </row>
    <row r="208" spans="1:6" s="118" customFormat="1">
      <c r="A208" s="249" t="s">
        <v>149</v>
      </c>
      <c r="B208" s="243" t="str">
        <f>B80</f>
        <v>IZJEDNAČENJE POTENCIJALA</v>
      </c>
      <c r="C208" s="244"/>
      <c r="D208" s="245"/>
      <c r="E208" s="246"/>
      <c r="F208" s="246">
        <f>F85</f>
        <v>0</v>
      </c>
    </row>
    <row r="209" spans="1:6" s="118" customFormat="1">
      <c r="A209" s="249" t="s">
        <v>156</v>
      </c>
      <c r="B209" s="243" t="str">
        <f>B87</f>
        <v>RASVJETA - montaža</v>
      </c>
      <c r="C209" s="244"/>
      <c r="D209" s="245"/>
      <c r="E209" s="246"/>
      <c r="F209" s="246">
        <f>F97</f>
        <v>0</v>
      </c>
    </row>
    <row r="210" spans="1:6" s="118" customFormat="1">
      <c r="A210" s="249" t="s">
        <v>212</v>
      </c>
      <c r="B210" s="243" t="str">
        <f>B99</f>
        <v>UTIČNICE, SKLOPKE, PRIKLJUČCI</v>
      </c>
      <c r="C210" s="244"/>
      <c r="D210" s="245"/>
      <c r="E210" s="246"/>
      <c r="F210" s="246">
        <f>F144</f>
        <v>0</v>
      </c>
    </row>
    <row r="211" spans="1:6" s="118" customFormat="1">
      <c r="A211" s="249" t="s">
        <v>243</v>
      </c>
      <c r="B211" s="243" t="str">
        <f>B146</f>
        <v>SLABA STRUJA</v>
      </c>
      <c r="C211" s="244"/>
      <c r="D211" s="245"/>
      <c r="E211" s="246"/>
      <c r="F211" s="246">
        <f>F185</f>
        <v>0</v>
      </c>
    </row>
    <row r="212" spans="1:6" s="118" customFormat="1">
      <c r="A212" s="249" t="s">
        <v>245</v>
      </c>
      <c r="B212" s="243" t="str">
        <f>B187</f>
        <v>OSTALI RADOVI (ispitivanja,projektna dokumentacija i sl.)</v>
      </c>
      <c r="C212" s="244"/>
      <c r="D212" s="245"/>
      <c r="E212" s="246"/>
      <c r="F212" s="246">
        <f>F200</f>
        <v>0</v>
      </c>
    </row>
    <row r="213" spans="1:6" s="248" customFormat="1">
      <c r="A213" s="242"/>
      <c r="B213" s="189" t="s">
        <v>263</v>
      </c>
      <c r="C213" s="247"/>
      <c r="D213" s="245"/>
      <c r="E213" s="246"/>
      <c r="F213" s="250">
        <f>SUM(F205:F212)</f>
        <v>0</v>
      </c>
    </row>
    <row r="216" spans="1:6">
      <c r="A216" s="260" t="s">
        <v>56</v>
      </c>
      <c r="B216" s="260" t="s">
        <v>57</v>
      </c>
      <c r="C216" s="261" t="s">
        <v>58</v>
      </c>
      <c r="D216" s="262" t="s">
        <v>59</v>
      </c>
      <c r="E216" s="263" t="s">
        <v>77</v>
      </c>
      <c r="F216" s="264" t="s">
        <v>60</v>
      </c>
    </row>
    <row r="217" spans="1:6">
      <c r="A217" s="265"/>
      <c r="B217" s="266"/>
      <c r="C217" s="267"/>
      <c r="D217" s="268"/>
      <c r="E217" s="269"/>
      <c r="F217" s="270"/>
    </row>
    <row r="218" spans="1:6">
      <c r="A218" s="271"/>
      <c r="B218" s="272" t="s">
        <v>264</v>
      </c>
      <c r="C218" s="273"/>
      <c r="D218" s="274"/>
      <c r="E218" s="275"/>
      <c r="F218" s="276"/>
    </row>
    <row r="219" spans="1:6" ht="33.75">
      <c r="A219" s="265"/>
      <c r="B219" s="266" t="s">
        <v>265</v>
      </c>
      <c r="C219" s="267"/>
      <c r="D219" s="268"/>
      <c r="E219" s="269"/>
      <c r="F219" s="270"/>
    </row>
    <row r="220" spans="1:6">
      <c r="A220" s="265"/>
      <c r="B220" s="266"/>
      <c r="C220" s="267"/>
      <c r="D220" s="268"/>
      <c r="E220" s="269"/>
      <c r="F220" s="270"/>
    </row>
    <row r="221" spans="1:6">
      <c r="A221" s="277"/>
      <c r="B221" s="278" t="s">
        <v>27</v>
      </c>
      <c r="C221" s="279"/>
      <c r="D221" s="280"/>
      <c r="E221" s="281"/>
      <c r="F221" s="282"/>
    </row>
    <row r="222" spans="1:6">
      <c r="A222" s="265"/>
      <c r="B222" s="266"/>
      <c r="C222" s="267"/>
      <c r="D222" s="268"/>
      <c r="E222" s="269"/>
      <c r="F222" s="270"/>
    </row>
    <row r="223" spans="1:6">
      <c r="A223" s="265"/>
      <c r="B223" s="266"/>
      <c r="C223" s="267"/>
      <c r="D223" s="268"/>
      <c r="E223" s="269"/>
      <c r="F223" s="270"/>
    </row>
    <row r="224" spans="1:6">
      <c r="A224" s="283" t="s">
        <v>266</v>
      </c>
      <c r="B224" s="284" t="s">
        <v>267</v>
      </c>
      <c r="C224" s="285"/>
      <c r="D224" s="286"/>
      <c r="E224" s="287"/>
      <c r="F224" s="288"/>
    </row>
    <row r="225" spans="1:6">
      <c r="A225" s="289"/>
      <c r="B225" s="290"/>
      <c r="C225" s="291"/>
      <c r="D225" s="292"/>
      <c r="E225" s="293"/>
      <c r="F225" s="294"/>
    </row>
    <row r="226" spans="1:6">
      <c r="A226" s="265"/>
      <c r="B226" s="266"/>
      <c r="C226" s="295"/>
      <c r="D226" s="268"/>
      <c r="E226" s="269"/>
      <c r="F226" s="270"/>
    </row>
    <row r="227" spans="1:6">
      <c r="A227" s="296" t="s">
        <v>268</v>
      </c>
      <c r="B227" s="297" t="s">
        <v>28</v>
      </c>
      <c r="C227" s="298"/>
      <c r="D227" s="299"/>
      <c r="E227" s="300"/>
      <c r="F227" s="301"/>
    </row>
    <row r="228" spans="1:6">
      <c r="A228" s="265"/>
      <c r="B228" s="266"/>
      <c r="C228" s="295"/>
      <c r="D228" s="268"/>
      <c r="E228" s="269"/>
      <c r="F228" s="270"/>
    </row>
    <row r="229" spans="1:6" ht="236.25">
      <c r="A229" s="265"/>
      <c r="B229" s="302" t="s">
        <v>269</v>
      </c>
      <c r="C229" s="295"/>
      <c r="D229" s="268"/>
      <c r="E229" s="269"/>
      <c r="F229" s="270"/>
    </row>
    <row r="230" spans="1:6">
      <c r="A230" s="265"/>
      <c r="B230" s="266"/>
      <c r="C230" s="295"/>
      <c r="D230" s="268"/>
      <c r="E230" s="269"/>
      <c r="F230" s="270"/>
    </row>
    <row r="231" spans="1:6" ht="22.5">
      <c r="A231" s="265" t="s">
        <v>270</v>
      </c>
      <c r="B231" s="266" t="s">
        <v>271</v>
      </c>
      <c r="C231" s="295"/>
      <c r="D231" s="268"/>
      <c r="E231" s="269"/>
      <c r="F231" s="270"/>
    </row>
    <row r="232" spans="1:6" ht="180">
      <c r="A232" s="265"/>
      <c r="B232" s="303" t="s">
        <v>272</v>
      </c>
      <c r="C232" s="295"/>
      <c r="D232" s="268"/>
      <c r="E232" s="269"/>
      <c r="F232" s="270"/>
    </row>
    <row r="233" spans="1:6">
      <c r="A233" s="265"/>
      <c r="B233" s="266" t="s">
        <v>273</v>
      </c>
      <c r="C233" s="304" t="s">
        <v>61</v>
      </c>
      <c r="D233" s="305">
        <v>1</v>
      </c>
      <c r="E233" s="334"/>
      <c r="F233" s="306">
        <f>$D233*E233</f>
        <v>0</v>
      </c>
    </row>
    <row r="234" spans="1:6">
      <c r="A234" s="265"/>
      <c r="B234" s="266"/>
      <c r="C234" s="295"/>
      <c r="D234" s="268"/>
      <c r="E234" s="269"/>
      <c r="F234" s="270"/>
    </row>
    <row r="235" spans="1:6">
      <c r="A235" s="265"/>
      <c r="B235" s="266"/>
      <c r="C235" s="295"/>
      <c r="D235" s="268"/>
      <c r="E235" s="269"/>
      <c r="F235" s="270"/>
    </row>
    <row r="236" spans="1:6" ht="22.5">
      <c r="A236" s="265" t="s">
        <v>274</v>
      </c>
      <c r="B236" s="266" t="s">
        <v>275</v>
      </c>
      <c r="C236" s="295"/>
      <c r="D236" s="268"/>
      <c r="E236" s="269"/>
      <c r="F236" s="270"/>
    </row>
    <row r="237" spans="1:6" ht="45">
      <c r="A237" s="265"/>
      <c r="B237" s="303" t="s">
        <v>276</v>
      </c>
      <c r="C237" s="295"/>
      <c r="D237" s="268"/>
      <c r="E237" s="269"/>
      <c r="F237" s="270"/>
    </row>
    <row r="238" spans="1:6">
      <c r="A238" s="265"/>
      <c r="B238" s="266" t="s">
        <v>277</v>
      </c>
      <c r="C238" s="295" t="s">
        <v>63</v>
      </c>
      <c r="D238" s="268">
        <v>4</v>
      </c>
      <c r="E238" s="335"/>
      <c r="F238" s="270">
        <f>$D238*E238</f>
        <v>0</v>
      </c>
    </row>
    <row r="239" spans="1:6">
      <c r="A239" s="265"/>
      <c r="B239" s="266"/>
      <c r="C239" s="295"/>
      <c r="D239" s="268"/>
      <c r="E239" s="269"/>
      <c r="F239" s="270"/>
    </row>
    <row r="240" spans="1:6">
      <c r="A240" s="271" t="str">
        <f>+A227</f>
        <v>A.01.</v>
      </c>
      <c r="B240" s="272" t="str">
        <f>+B227</f>
        <v>DEMONTAŽE, RUŠENJA I PRIPREMNI RADOVI</v>
      </c>
      <c r="C240" s="333" t="s">
        <v>278</v>
      </c>
      <c r="D240" s="274"/>
      <c r="E240" s="275"/>
      <c r="F240" s="307">
        <f>SUM(F233:F239)</f>
        <v>0</v>
      </c>
    </row>
    <row r="241" spans="1:6">
      <c r="A241" s="271"/>
      <c r="B241" s="272"/>
      <c r="C241" s="273"/>
      <c r="D241" s="274"/>
      <c r="E241" s="275"/>
      <c r="F241" s="276"/>
    </row>
    <row r="242" spans="1:6">
      <c r="A242" s="265"/>
      <c r="B242" s="266"/>
      <c r="C242" s="295"/>
      <c r="D242" s="268"/>
      <c r="E242" s="269"/>
      <c r="F242" s="270"/>
    </row>
    <row r="243" spans="1:6">
      <c r="A243" s="265"/>
      <c r="B243" s="266"/>
      <c r="C243" s="295"/>
      <c r="D243" s="268"/>
      <c r="E243" s="269"/>
      <c r="F243" s="270"/>
    </row>
    <row r="244" spans="1:6">
      <c r="A244" s="283" t="s">
        <v>280</v>
      </c>
      <c r="B244" s="284" t="s">
        <v>281</v>
      </c>
      <c r="C244" s="285"/>
      <c r="D244" s="286"/>
      <c r="E244" s="287"/>
      <c r="F244" s="288"/>
    </row>
    <row r="245" spans="1:6">
      <c r="A245" s="265"/>
      <c r="B245" s="308"/>
      <c r="C245" s="267"/>
      <c r="D245" s="268"/>
      <c r="E245" s="269"/>
      <c r="F245" s="270"/>
    </row>
    <row r="246" spans="1:6">
      <c r="A246" s="265"/>
      <c r="B246" s="266"/>
      <c r="C246" s="267"/>
      <c r="D246" s="268"/>
      <c r="E246" s="269"/>
      <c r="F246" s="270"/>
    </row>
    <row r="247" spans="1:6">
      <c r="A247" s="296" t="s">
        <v>282</v>
      </c>
      <c r="B247" s="297" t="s">
        <v>283</v>
      </c>
      <c r="C247" s="309"/>
      <c r="D247" s="299"/>
      <c r="E247" s="300"/>
      <c r="F247" s="301"/>
    </row>
    <row r="248" spans="1:6">
      <c r="A248" s="265"/>
      <c r="B248" s="266"/>
      <c r="C248" s="267"/>
      <c r="D248" s="268"/>
      <c r="E248" s="269"/>
      <c r="F248" s="270"/>
    </row>
    <row r="249" spans="1:6" ht="33.75">
      <c r="A249" s="265"/>
      <c r="B249" s="310" t="s">
        <v>284</v>
      </c>
      <c r="C249" s="267"/>
      <c r="D249" s="268"/>
      <c r="E249" s="269"/>
      <c r="F249" s="270"/>
    </row>
    <row r="250" spans="1:6" ht="101.25">
      <c r="A250" s="265"/>
      <c r="B250" s="310" t="s">
        <v>285</v>
      </c>
      <c r="C250" s="267"/>
      <c r="D250" s="268"/>
      <c r="E250" s="269"/>
      <c r="F250" s="270"/>
    </row>
    <row r="251" spans="1:6">
      <c r="A251" s="265"/>
      <c r="B251" s="308"/>
      <c r="C251" s="267"/>
      <c r="D251" s="268"/>
      <c r="E251" s="269"/>
      <c r="F251" s="270"/>
    </row>
    <row r="252" spans="1:6">
      <c r="A252" s="265" t="s">
        <v>286</v>
      </c>
      <c r="B252" s="266" t="s">
        <v>287</v>
      </c>
      <c r="C252" s="267"/>
      <c r="D252" s="268"/>
      <c r="E252" s="269"/>
      <c r="F252" s="270"/>
    </row>
    <row r="253" spans="1:6" ht="157.5">
      <c r="A253" s="265"/>
      <c r="B253" s="265" t="s">
        <v>288</v>
      </c>
      <c r="C253" s="267"/>
      <c r="D253" s="268"/>
      <c r="E253" s="269"/>
      <c r="F253" s="270"/>
    </row>
    <row r="254" spans="1:6">
      <c r="A254" s="265"/>
      <c r="B254" s="266" t="s">
        <v>289</v>
      </c>
      <c r="C254" s="267"/>
      <c r="D254" s="268"/>
      <c r="E254" s="269"/>
      <c r="F254" s="270"/>
    </row>
    <row r="255" spans="1:6">
      <c r="A255" s="265"/>
      <c r="B255" s="266" t="s">
        <v>290</v>
      </c>
      <c r="C255" s="267" t="s">
        <v>63</v>
      </c>
      <c r="D255" s="268">
        <v>4</v>
      </c>
      <c r="E255" s="335"/>
      <c r="F255" s="270">
        <f t="shared" ref="F255" si="12">$D255*E255</f>
        <v>0</v>
      </c>
    </row>
    <row r="256" spans="1:6">
      <c r="A256" s="265"/>
      <c r="B256" s="266"/>
      <c r="C256" s="267"/>
      <c r="D256" s="268"/>
      <c r="E256" s="335"/>
      <c r="F256" s="270"/>
    </row>
    <row r="257" spans="1:6">
      <c r="A257" s="265"/>
      <c r="B257" s="266"/>
      <c r="C257" s="267"/>
      <c r="D257" s="268"/>
      <c r="E257" s="335"/>
      <c r="F257" s="270"/>
    </row>
    <row r="258" spans="1:6" ht="22.5">
      <c r="A258" s="265" t="s">
        <v>291</v>
      </c>
      <c r="B258" s="311" t="s">
        <v>292</v>
      </c>
      <c r="C258" s="312"/>
      <c r="D258" s="268"/>
      <c r="E258" s="335"/>
      <c r="F258" s="270"/>
    </row>
    <row r="259" spans="1:6" ht="247.5">
      <c r="A259" s="265"/>
      <c r="B259" s="265" t="s">
        <v>293</v>
      </c>
      <c r="C259" s="267"/>
      <c r="D259" s="268"/>
      <c r="E259" s="335"/>
      <c r="F259" s="270"/>
    </row>
    <row r="260" spans="1:6">
      <c r="A260" s="265"/>
      <c r="B260" s="266" t="s">
        <v>289</v>
      </c>
      <c r="C260" s="267"/>
      <c r="D260" s="268"/>
      <c r="E260" s="335"/>
      <c r="F260" s="270"/>
    </row>
    <row r="261" spans="1:6">
      <c r="A261" s="265"/>
      <c r="B261" s="266" t="s">
        <v>294</v>
      </c>
      <c r="C261" s="267" t="s">
        <v>63</v>
      </c>
      <c r="D261" s="268">
        <v>1</v>
      </c>
      <c r="E261" s="335"/>
      <c r="F261" s="270">
        <f t="shared" ref="F261" si="13">$D261*E261</f>
        <v>0</v>
      </c>
    </row>
    <row r="262" spans="1:6" ht="22.5">
      <c r="A262" s="265"/>
      <c r="B262" s="266" t="s">
        <v>295</v>
      </c>
      <c r="C262" s="267"/>
      <c r="D262" s="268"/>
      <c r="E262" s="335"/>
      <c r="F262" s="270"/>
    </row>
    <row r="263" spans="1:6">
      <c r="A263" s="265"/>
      <c r="B263" s="266"/>
      <c r="C263" s="267"/>
      <c r="D263" s="268"/>
      <c r="E263" s="335"/>
      <c r="F263" s="270"/>
    </row>
    <row r="264" spans="1:6">
      <c r="A264" s="265"/>
      <c r="B264" s="266"/>
      <c r="C264" s="267"/>
      <c r="D264" s="268"/>
      <c r="E264" s="335"/>
      <c r="F264" s="270"/>
    </row>
    <row r="265" spans="1:6">
      <c r="A265" s="265"/>
      <c r="B265" s="317"/>
      <c r="C265" s="267"/>
      <c r="D265" s="268"/>
      <c r="E265" s="335"/>
      <c r="F265" s="306"/>
    </row>
    <row r="266" spans="1:6">
      <c r="A266" s="271" t="str">
        <f>+A247</f>
        <v>B.01.</v>
      </c>
      <c r="B266" s="272" t="str">
        <f>+B247</f>
        <v>STOLARIJA - VRATA I PROZORI</v>
      </c>
      <c r="C266" s="273" t="s">
        <v>296</v>
      </c>
      <c r="D266" s="274"/>
      <c r="E266" s="336"/>
      <c r="F266" s="276">
        <f>SUM(F255:F264)</f>
        <v>0</v>
      </c>
    </row>
    <row r="267" spans="1:6">
      <c r="A267" s="265"/>
      <c r="B267" s="266"/>
      <c r="C267" s="267"/>
      <c r="D267" s="268"/>
      <c r="E267" s="335"/>
      <c r="F267" s="270"/>
    </row>
    <row r="268" spans="1:6">
      <c r="A268" s="265"/>
      <c r="B268" s="266"/>
      <c r="C268" s="267"/>
      <c r="D268" s="268"/>
      <c r="E268" s="335"/>
      <c r="F268" s="270"/>
    </row>
    <row r="269" spans="1:6">
      <c r="A269" s="296" t="s">
        <v>297</v>
      </c>
      <c r="B269" s="297" t="s">
        <v>298</v>
      </c>
      <c r="C269" s="309"/>
      <c r="D269" s="299"/>
      <c r="E269" s="337"/>
      <c r="F269" s="301"/>
    </row>
    <row r="270" spans="1:6">
      <c r="A270" s="265"/>
      <c r="B270" s="266"/>
      <c r="C270" s="267"/>
      <c r="D270" s="268"/>
      <c r="E270" s="335"/>
      <c r="F270" s="270"/>
    </row>
    <row r="271" spans="1:6" ht="191.25">
      <c r="A271" s="265"/>
      <c r="B271" s="310" t="s">
        <v>299</v>
      </c>
      <c r="C271" s="267"/>
      <c r="D271" s="268"/>
      <c r="E271" s="335"/>
      <c r="F271" s="270"/>
    </row>
    <row r="272" spans="1:6">
      <c r="A272" s="265"/>
      <c r="B272" s="266"/>
      <c r="C272" s="267"/>
      <c r="D272" s="268"/>
      <c r="E272" s="335"/>
      <c r="F272" s="270"/>
    </row>
    <row r="273" spans="1:6" ht="22.5">
      <c r="A273" s="265" t="s">
        <v>300</v>
      </c>
      <c r="B273" s="266" t="s">
        <v>301</v>
      </c>
      <c r="C273" s="267"/>
      <c r="D273" s="268"/>
      <c r="E273" s="335"/>
      <c r="F273" s="270"/>
    </row>
    <row r="274" spans="1:6" ht="236.25">
      <c r="A274" s="265"/>
      <c r="B274" s="266" t="s">
        <v>302</v>
      </c>
      <c r="C274" s="267"/>
      <c r="D274" s="268"/>
      <c r="E274" s="335"/>
      <c r="F274" s="270"/>
    </row>
    <row r="275" spans="1:6">
      <c r="A275" s="265"/>
      <c r="B275" s="265" t="s">
        <v>303</v>
      </c>
      <c r="C275" s="267" t="s">
        <v>30</v>
      </c>
      <c r="D275" s="268">
        <f>1.69*2.8</f>
        <v>4.7319999999999993</v>
      </c>
      <c r="E275" s="335"/>
      <c r="F275" s="270">
        <f>$D275*E275</f>
        <v>0</v>
      </c>
    </row>
    <row r="276" spans="1:6">
      <c r="A276" s="265"/>
      <c r="B276" s="266"/>
      <c r="C276" s="267"/>
      <c r="D276" s="268"/>
      <c r="E276" s="335"/>
      <c r="F276" s="270"/>
    </row>
    <row r="277" spans="1:6" ht="22.5">
      <c r="A277" s="265" t="s">
        <v>304</v>
      </c>
      <c r="B277" s="266" t="s">
        <v>305</v>
      </c>
      <c r="C277" s="267"/>
      <c r="D277" s="268"/>
      <c r="E277" s="335"/>
      <c r="F277" s="270"/>
    </row>
    <row r="278" spans="1:6" ht="213.75">
      <c r="A278" s="265"/>
      <c r="B278" s="266" t="s">
        <v>306</v>
      </c>
      <c r="C278" s="267"/>
      <c r="D278" s="268"/>
      <c r="E278" s="335"/>
      <c r="F278" s="270"/>
    </row>
    <row r="279" spans="1:6">
      <c r="A279" s="265"/>
      <c r="B279" s="265" t="s">
        <v>307</v>
      </c>
      <c r="C279" s="267"/>
      <c r="D279" s="268"/>
      <c r="E279" s="335"/>
      <c r="F279" s="270"/>
    </row>
    <row r="280" spans="1:6">
      <c r="A280" s="265"/>
      <c r="B280" s="265" t="s">
        <v>308</v>
      </c>
      <c r="C280" s="267" t="s">
        <v>30</v>
      </c>
      <c r="D280" s="268">
        <v>1</v>
      </c>
      <c r="E280" s="335"/>
      <c r="F280" s="270">
        <f>$D280*E280</f>
        <v>0</v>
      </c>
    </row>
    <row r="281" spans="1:6">
      <c r="A281" s="265"/>
      <c r="B281" s="265"/>
      <c r="C281" s="267"/>
      <c r="D281" s="268"/>
      <c r="E281" s="335"/>
      <c r="F281" s="270"/>
    </row>
    <row r="282" spans="1:6" ht="22.5">
      <c r="A282" s="266" t="s">
        <v>309</v>
      </c>
      <c r="B282" s="266" t="s">
        <v>310</v>
      </c>
      <c r="C282" s="267"/>
      <c r="D282" s="268"/>
      <c r="E282" s="335"/>
      <c r="F282" s="270"/>
    </row>
    <row r="283" spans="1:6" ht="303.75">
      <c r="A283" s="266"/>
      <c r="B283" s="266" t="s">
        <v>311</v>
      </c>
      <c r="C283" s="267"/>
      <c r="D283" s="268"/>
      <c r="E283" s="335"/>
      <c r="F283" s="270"/>
    </row>
    <row r="284" spans="1:6">
      <c r="A284" s="266"/>
      <c r="B284" s="266" t="s">
        <v>303</v>
      </c>
      <c r="C284" s="267" t="s">
        <v>63</v>
      </c>
      <c r="D284" s="268">
        <v>4</v>
      </c>
      <c r="E284" s="335"/>
      <c r="F284" s="270">
        <f>$D284*E284</f>
        <v>0</v>
      </c>
    </row>
    <row r="285" spans="1:6">
      <c r="A285" s="313"/>
      <c r="B285" s="320"/>
      <c r="C285" s="314"/>
      <c r="D285" s="315"/>
      <c r="E285" s="335"/>
      <c r="F285" s="316"/>
    </row>
    <row r="286" spans="1:6" ht="22.5">
      <c r="A286" s="265" t="s">
        <v>312</v>
      </c>
      <c r="B286" s="266" t="s">
        <v>313</v>
      </c>
      <c r="C286" s="267"/>
      <c r="D286" s="268"/>
      <c r="E286" s="335"/>
      <c r="F286" s="270"/>
    </row>
    <row r="287" spans="1:6" ht="202.5">
      <c r="A287" s="265"/>
      <c r="B287" s="266" t="s">
        <v>314</v>
      </c>
      <c r="C287" s="267"/>
      <c r="D287" s="268"/>
      <c r="E287" s="335"/>
      <c r="F287" s="270"/>
    </row>
    <row r="288" spans="1:6">
      <c r="A288" s="265"/>
      <c r="B288" s="265" t="s">
        <v>303</v>
      </c>
      <c r="C288" s="267" t="s">
        <v>30</v>
      </c>
      <c r="D288" s="268">
        <f>1.69*2.8</f>
        <v>4.7319999999999993</v>
      </c>
      <c r="E288" s="335"/>
      <c r="F288" s="270">
        <f>$D288*E288</f>
        <v>0</v>
      </c>
    </row>
    <row r="289" spans="1:6">
      <c r="A289" s="265"/>
      <c r="B289" s="265"/>
      <c r="C289" s="267"/>
      <c r="D289" s="268"/>
      <c r="E289" s="335"/>
      <c r="F289" s="270"/>
    </row>
    <row r="290" spans="1:6">
      <c r="A290" s="271" t="str">
        <f>+A269</f>
        <v>B.04.</v>
      </c>
      <c r="B290" s="272" t="str">
        <f>+B269</f>
        <v>GIPSKARTONSKI RADOVI</v>
      </c>
      <c r="C290" s="273" t="s">
        <v>296</v>
      </c>
      <c r="D290" s="274"/>
      <c r="E290" s="336"/>
      <c r="F290" s="276">
        <f>SUM(F272:F289)</f>
        <v>0</v>
      </c>
    </row>
    <row r="291" spans="1:6">
      <c r="A291" s="265"/>
      <c r="B291" s="266"/>
      <c r="C291" s="267"/>
      <c r="D291" s="268"/>
      <c r="E291" s="335"/>
      <c r="F291" s="270"/>
    </row>
    <row r="292" spans="1:6">
      <c r="A292" s="296" t="s">
        <v>315</v>
      </c>
      <c r="B292" s="297" t="s">
        <v>316</v>
      </c>
      <c r="C292" s="309"/>
      <c r="D292" s="299"/>
      <c r="E292" s="337"/>
      <c r="F292" s="301"/>
    </row>
    <row r="293" spans="1:6">
      <c r="A293" s="265"/>
      <c r="B293" s="266"/>
      <c r="C293" s="267"/>
      <c r="D293" s="268"/>
      <c r="E293" s="335"/>
      <c r="F293" s="270"/>
    </row>
    <row r="294" spans="1:6" ht="56.25">
      <c r="A294" s="265"/>
      <c r="B294" s="318" t="s">
        <v>317</v>
      </c>
      <c r="C294" s="267"/>
      <c r="D294" s="268"/>
      <c r="E294" s="335"/>
      <c r="F294" s="270"/>
    </row>
    <row r="295" spans="1:6">
      <c r="A295" s="265" t="s">
        <v>318</v>
      </c>
      <c r="B295" s="266" t="s">
        <v>319</v>
      </c>
      <c r="C295" s="267"/>
      <c r="D295" s="268"/>
      <c r="E295" s="335"/>
      <c r="F295" s="270"/>
    </row>
    <row r="296" spans="1:6" ht="112.5">
      <c r="A296" s="265"/>
      <c r="B296" s="266" t="s">
        <v>320</v>
      </c>
      <c r="C296" s="267"/>
      <c r="D296" s="319"/>
      <c r="E296" s="335"/>
      <c r="F296" s="270"/>
    </row>
    <row r="297" spans="1:6">
      <c r="A297" s="265"/>
      <c r="B297" s="266" t="s">
        <v>279</v>
      </c>
      <c r="C297" s="267"/>
      <c r="D297" s="268"/>
      <c r="E297" s="335"/>
      <c r="F297" s="270"/>
    </row>
    <row r="298" spans="1:6" ht="22.5">
      <c r="A298" s="265"/>
      <c r="B298" s="266" t="s">
        <v>321</v>
      </c>
      <c r="C298" s="267" t="s">
        <v>30</v>
      </c>
      <c r="D298" s="268">
        <f>57*2+84+36</f>
        <v>234</v>
      </c>
      <c r="E298" s="335"/>
      <c r="F298" s="270">
        <f t="shared" ref="F298:F300" si="14">$D298*E298</f>
        <v>0</v>
      </c>
    </row>
    <row r="299" spans="1:6" ht="22.5">
      <c r="A299" s="265"/>
      <c r="B299" s="266" t="s">
        <v>322</v>
      </c>
      <c r="C299" s="267" t="s">
        <v>30</v>
      </c>
      <c r="D299" s="268">
        <f>1.69*2.8*2</f>
        <v>9.4639999999999986</v>
      </c>
      <c r="E299" s="335"/>
      <c r="F299" s="270">
        <f t="shared" si="14"/>
        <v>0</v>
      </c>
    </row>
    <row r="300" spans="1:6" ht="22.5">
      <c r="A300" s="265"/>
      <c r="B300" s="266" t="s">
        <v>323</v>
      </c>
      <c r="C300" s="267" t="s">
        <v>30</v>
      </c>
      <c r="D300" s="268">
        <f>1*2</f>
        <v>2</v>
      </c>
      <c r="E300" s="335"/>
      <c r="F300" s="270">
        <f t="shared" si="14"/>
        <v>0</v>
      </c>
    </row>
    <row r="301" spans="1:6" ht="22.5">
      <c r="A301" s="265"/>
      <c r="B301" s="317" t="s">
        <v>324</v>
      </c>
      <c r="C301" s="267"/>
      <c r="D301" s="268"/>
      <c r="E301" s="335"/>
      <c r="F301" s="306"/>
    </row>
    <row r="302" spans="1:6">
      <c r="A302" s="271" t="str">
        <f>+A292</f>
        <v>B.05.</v>
      </c>
      <c r="B302" s="272" t="str">
        <f>+B292</f>
        <v>SOBOSLIKARSKO-LIČILAČKI RADOVI</v>
      </c>
      <c r="C302" s="273" t="s">
        <v>296</v>
      </c>
      <c r="D302" s="274"/>
      <c r="E302" s="336"/>
      <c r="F302" s="276">
        <f>SUM(F294:F301)</f>
        <v>0</v>
      </c>
    </row>
    <row r="303" spans="1:6">
      <c r="A303" s="271"/>
      <c r="B303" s="272"/>
      <c r="C303" s="273"/>
      <c r="D303" s="274"/>
      <c r="E303" s="336"/>
      <c r="F303" s="276"/>
    </row>
    <row r="304" spans="1:6">
      <c r="A304" s="321"/>
      <c r="B304" s="322" t="s">
        <v>325</v>
      </c>
      <c r="C304" s="323"/>
      <c r="D304" s="324"/>
      <c r="E304" s="325"/>
      <c r="F304" s="326"/>
    </row>
    <row r="305" spans="1:6">
      <c r="A305" s="265"/>
      <c r="B305" s="266"/>
      <c r="C305" s="267"/>
      <c r="D305" s="268"/>
      <c r="E305" s="269"/>
      <c r="F305" s="270"/>
    </row>
    <row r="306" spans="1:6">
      <c r="A306" s="265"/>
      <c r="B306" s="272" t="str">
        <f>+B221</f>
        <v>GRAĐEVINSKO I OBRTNIČKI RADOVI</v>
      </c>
      <c r="C306" s="267"/>
      <c r="D306" s="268"/>
      <c r="E306" s="269"/>
      <c r="F306" s="270"/>
    </row>
    <row r="307" spans="1:6">
      <c r="A307" s="265"/>
      <c r="B307" s="266"/>
      <c r="C307" s="267"/>
      <c r="D307" s="268"/>
      <c r="E307" s="269"/>
      <c r="F307" s="270"/>
    </row>
    <row r="308" spans="1:6">
      <c r="A308" s="271" t="str">
        <f>+A224</f>
        <v>A.</v>
      </c>
      <c r="B308" s="272" t="str">
        <f>+B224</f>
        <v>GRAĐEVINSKI RADOVI</v>
      </c>
      <c r="C308" s="267"/>
      <c r="D308" s="268"/>
      <c r="E308" s="269"/>
      <c r="F308" s="270"/>
    </row>
    <row r="309" spans="1:6">
      <c r="A309" s="265" t="str">
        <f>+A240</f>
        <v>A.01.</v>
      </c>
      <c r="B309" s="266" t="str">
        <f>+B240</f>
        <v>DEMONTAŽE, RUŠENJA I PRIPREMNI RADOVI</v>
      </c>
      <c r="C309" s="267" t="str">
        <f>+C240</f>
        <v>UKUPNO:</v>
      </c>
      <c r="D309" s="268"/>
      <c r="E309" s="269"/>
      <c r="F309" s="270">
        <f>+F240</f>
        <v>0</v>
      </c>
    </row>
    <row r="310" spans="1:6">
      <c r="A310" s="265"/>
      <c r="B310" s="266"/>
      <c r="C310" s="267"/>
      <c r="D310" s="268"/>
      <c r="E310" s="269"/>
      <c r="F310" s="270"/>
    </row>
    <row r="311" spans="1:6">
      <c r="A311" s="327"/>
      <c r="B311" s="328" t="s">
        <v>326</v>
      </c>
      <c r="C311" s="329"/>
      <c r="D311" s="330"/>
      <c r="E311" s="331"/>
      <c r="F311" s="332">
        <f>SUM(F308:F310)</f>
        <v>0</v>
      </c>
    </row>
    <row r="312" spans="1:6">
      <c r="A312" s="265"/>
      <c r="B312" s="266"/>
      <c r="C312" s="267"/>
      <c r="D312" s="268"/>
      <c r="E312" s="269"/>
      <c r="F312" s="270"/>
    </row>
    <row r="313" spans="1:6">
      <c r="A313" s="271" t="str">
        <f>+A244</f>
        <v>B</v>
      </c>
      <c r="B313" s="272" t="str">
        <f>+B244</f>
        <v>OBRTNIČKI  RADOVI</v>
      </c>
      <c r="C313" s="267"/>
      <c r="D313" s="268"/>
      <c r="E313" s="269"/>
      <c r="F313" s="270"/>
    </row>
    <row r="314" spans="1:6">
      <c r="A314" s="265" t="str">
        <f>+A266</f>
        <v>B.01.</v>
      </c>
      <c r="B314" s="266" t="str">
        <f>+B266</f>
        <v>STOLARIJA - VRATA I PROZORI</v>
      </c>
      <c r="C314" s="267" t="str">
        <f>+C266</f>
        <v>UKUPNO</v>
      </c>
      <c r="D314" s="268"/>
      <c r="E314" s="269"/>
      <c r="F314" s="270">
        <f>+F266</f>
        <v>0</v>
      </c>
    </row>
    <row r="315" spans="1:6">
      <c r="A315" s="265" t="str">
        <f>+A290</f>
        <v>B.04.</v>
      </c>
      <c r="B315" s="266" t="str">
        <f>+B290</f>
        <v>GIPSKARTONSKI RADOVI</v>
      </c>
      <c r="C315" s="267" t="str">
        <f>+C290</f>
        <v>UKUPNO</v>
      </c>
      <c r="D315" s="268"/>
      <c r="E315" s="269"/>
      <c r="F315" s="270">
        <f>+F290</f>
        <v>0</v>
      </c>
    </row>
    <row r="316" spans="1:6">
      <c r="A316" s="265" t="str">
        <f>+A302</f>
        <v>B.05.</v>
      </c>
      <c r="B316" s="266" t="str">
        <f>+B302</f>
        <v>SOBOSLIKARSKO-LIČILAČKI RADOVI</v>
      </c>
      <c r="C316" s="267" t="str">
        <f>+C302</f>
        <v>UKUPNO</v>
      </c>
      <c r="D316" s="268"/>
      <c r="E316" s="269"/>
      <c r="F316" s="270">
        <f>+F302</f>
        <v>0</v>
      </c>
    </row>
    <row r="317" spans="1:6">
      <c r="A317" s="327"/>
      <c r="B317" s="328" t="s">
        <v>327</v>
      </c>
      <c r="C317" s="329"/>
      <c r="D317" s="330"/>
      <c r="E317" s="331"/>
      <c r="F317" s="332">
        <f>SUM(F314:F316)</f>
        <v>0</v>
      </c>
    </row>
    <row r="318" spans="1:6">
      <c r="A318" s="265"/>
      <c r="B318" s="266"/>
      <c r="C318" s="267"/>
      <c r="D318" s="268"/>
      <c r="E318" s="269"/>
      <c r="F318" s="270"/>
    </row>
    <row r="319" spans="1:6">
      <c r="A319" s="271" t="s">
        <v>328</v>
      </c>
      <c r="B319" s="272" t="str">
        <f>+B306</f>
        <v>GRAĐEVINSKO I OBRTNIČKI RADOVI</v>
      </c>
      <c r="C319" s="273" t="str">
        <f>+C302</f>
        <v>UKUPNO</v>
      </c>
      <c r="D319" s="274"/>
      <c r="E319" s="275"/>
      <c r="F319" s="307">
        <f>F317+F311</f>
        <v>0</v>
      </c>
    </row>
    <row r="320" spans="1:6">
      <c r="A320" s="348"/>
      <c r="B320" s="349"/>
      <c r="C320" s="350"/>
      <c r="D320" s="351"/>
      <c r="E320" s="352"/>
      <c r="F320" s="353"/>
    </row>
    <row r="321" spans="1:9">
      <c r="A321" s="348"/>
      <c r="B321" s="349"/>
      <c r="C321" s="350"/>
      <c r="D321" s="351"/>
      <c r="E321" s="352"/>
      <c r="F321" s="353"/>
    </row>
    <row r="322" spans="1:9" ht="12.75">
      <c r="A322" s="354"/>
      <c r="B322" s="410" t="s">
        <v>29</v>
      </c>
      <c r="C322" s="410"/>
      <c r="D322" s="410"/>
      <c r="E322" s="354"/>
      <c r="F322" s="354"/>
      <c r="G322" s="343"/>
      <c r="H322" s="343"/>
      <c r="I322"/>
    </row>
    <row r="323" spans="1:9" ht="12.75">
      <c r="A323" s="354"/>
      <c r="B323" s="355"/>
      <c r="C323" s="355"/>
      <c r="D323" s="355"/>
      <c r="E323" s="355"/>
      <c r="F323" s="355"/>
      <c r="G323" s="344"/>
      <c r="H323" s="344"/>
      <c r="I323"/>
    </row>
    <row r="324" spans="1:9" ht="22.5">
      <c r="A324" s="366" t="s">
        <v>69</v>
      </c>
      <c r="B324" s="357" t="s">
        <v>330</v>
      </c>
      <c r="C324" s="358" t="s">
        <v>63</v>
      </c>
      <c r="D324" s="359">
        <v>4</v>
      </c>
      <c r="E324" s="360"/>
      <c r="F324" s="360">
        <f>D324*E324</f>
        <v>0</v>
      </c>
      <c r="I324"/>
    </row>
    <row r="325" spans="1:9" ht="12.75">
      <c r="A325" s="366"/>
      <c r="B325" s="358"/>
      <c r="C325" s="358"/>
      <c r="D325" s="358"/>
      <c r="E325" s="360"/>
      <c r="F325" s="360"/>
      <c r="I325"/>
    </row>
    <row r="326" spans="1:9" ht="22.5">
      <c r="A326" s="366" t="s">
        <v>71</v>
      </c>
      <c r="B326" s="357" t="s">
        <v>331</v>
      </c>
      <c r="C326" s="358" t="s">
        <v>31</v>
      </c>
      <c r="D326" s="359">
        <v>8</v>
      </c>
      <c r="E326" s="360"/>
      <c r="F326" s="360">
        <f>D326*E326</f>
        <v>0</v>
      </c>
      <c r="I326"/>
    </row>
    <row r="327" spans="1:9" ht="12.75">
      <c r="A327" s="366"/>
      <c r="B327" s="361"/>
      <c r="C327" s="358"/>
      <c r="D327" s="358"/>
      <c r="E327" s="360"/>
      <c r="F327" s="360"/>
      <c r="I327"/>
    </row>
    <row r="328" spans="1:9" ht="33.75">
      <c r="A328" s="366" t="s">
        <v>72</v>
      </c>
      <c r="B328" s="362" t="s">
        <v>332</v>
      </c>
      <c r="C328" s="358" t="s">
        <v>61</v>
      </c>
      <c r="D328" s="359">
        <v>1</v>
      </c>
      <c r="E328" s="360"/>
      <c r="F328" s="360">
        <f>D328*E328</f>
        <v>0</v>
      </c>
      <c r="I328"/>
    </row>
    <row r="329" spans="1:9" ht="12.75">
      <c r="A329" s="342"/>
      <c r="B329" s="364" t="s">
        <v>333</v>
      </c>
      <c r="C329"/>
      <c r="D329"/>
      <c r="E329"/>
      <c r="F329" s="365">
        <f>SUM(F324:F328)</f>
        <v>0</v>
      </c>
      <c r="G329" s="344"/>
      <c r="H329" s="344"/>
      <c r="I329"/>
    </row>
    <row r="330" spans="1:9" ht="12.75">
      <c r="A330" s="342"/>
      <c r="B330" s="411"/>
      <c r="C330" s="412"/>
      <c r="D330" s="412"/>
      <c r="E330"/>
      <c r="F330" s="345"/>
      <c r="G330" s="344"/>
      <c r="H330" s="344"/>
      <c r="I330"/>
    </row>
    <row r="331" spans="1:9" ht="12.75">
      <c r="A331" s="342"/>
      <c r="B331"/>
      <c r="C331"/>
      <c r="D331"/>
      <c r="E331"/>
      <c r="F331"/>
      <c r="G331" s="344"/>
      <c r="H331" s="344"/>
      <c r="I331"/>
    </row>
    <row r="332" spans="1:9" ht="12.75">
      <c r="A332" s="342"/>
      <c r="B332" s="413"/>
      <c r="C332" s="413"/>
      <c r="D332" s="413"/>
      <c r="E332"/>
      <c r="F332"/>
      <c r="G332" s="344"/>
      <c r="H332" s="344"/>
      <c r="I332"/>
    </row>
    <row r="333" spans="1:9" ht="12.75">
      <c r="A333" s="342"/>
      <c r="B333" s="378" t="s">
        <v>335</v>
      </c>
      <c r="C333"/>
      <c r="D333"/>
      <c r="E333"/>
      <c r="F333"/>
      <c r="G333" s="344"/>
      <c r="H333" s="344"/>
      <c r="I333"/>
    </row>
    <row r="334" spans="1:9" ht="12.75">
      <c r="A334" s="342"/>
      <c r="B334"/>
      <c r="C334"/>
      <c r="D334"/>
      <c r="E334"/>
      <c r="F334" s="347"/>
      <c r="G334" s="374"/>
      <c r="H334" s="346"/>
      <c r="I334"/>
    </row>
    <row r="335" spans="1:9" ht="33.75">
      <c r="A335" s="366" t="s">
        <v>69</v>
      </c>
      <c r="B335" s="357" t="s">
        <v>336</v>
      </c>
      <c r="C335" s="358" t="s">
        <v>61</v>
      </c>
      <c r="D335" s="356">
        <v>1</v>
      </c>
      <c r="E335" s="382"/>
      <c r="F335" s="383">
        <f>E335</f>
        <v>0</v>
      </c>
      <c r="G335" s="376"/>
      <c r="H335" s="409"/>
      <c r="I335" s="409"/>
    </row>
    <row r="336" spans="1:9" ht="12.75">
      <c r="A336" s="356"/>
      <c r="B336" s="358"/>
      <c r="C336" s="355"/>
      <c r="D336" s="354"/>
      <c r="E336" s="355"/>
      <c r="F336" s="383"/>
      <c r="G336" s="377"/>
      <c r="H336" s="363"/>
      <c r="I336"/>
    </row>
    <row r="337" spans="1:9" ht="22.5">
      <c r="A337" s="348" t="s">
        <v>71</v>
      </c>
      <c r="B337" s="384" t="s">
        <v>337</v>
      </c>
      <c r="C337" s="385" t="s">
        <v>61</v>
      </c>
      <c r="D337" s="386">
        <v>1</v>
      </c>
      <c r="E337" s="387"/>
      <c r="F337" s="383">
        <f t="shared" ref="F337:F339" si="15">E337</f>
        <v>0</v>
      </c>
      <c r="G337" s="375"/>
    </row>
    <row r="338" spans="1:9">
      <c r="A338" s="348"/>
      <c r="B338" s="349"/>
      <c r="C338" s="350"/>
      <c r="D338" s="351"/>
      <c r="E338" s="352"/>
      <c r="F338" s="383"/>
    </row>
    <row r="339" spans="1:9" ht="33.75">
      <c r="A339" s="348" t="s">
        <v>72</v>
      </c>
      <c r="B339" s="384" t="s">
        <v>338</v>
      </c>
      <c r="C339" s="388" t="s">
        <v>61</v>
      </c>
      <c r="D339" s="386">
        <v>1</v>
      </c>
      <c r="E339" s="387"/>
      <c r="F339" s="383">
        <f t="shared" si="15"/>
        <v>0</v>
      </c>
      <c r="I339" s="379"/>
    </row>
    <row r="340" spans="1:9">
      <c r="A340" s="348"/>
      <c r="B340" s="349"/>
      <c r="C340" s="350"/>
      <c r="D340" s="351"/>
      <c r="E340" s="352"/>
      <c r="F340" s="353"/>
    </row>
    <row r="341" spans="1:9">
      <c r="B341" s="380" t="s">
        <v>339</v>
      </c>
      <c r="F341" s="381">
        <f>SUM(F335:F340)</f>
        <v>0</v>
      </c>
    </row>
    <row r="344" spans="1:9">
      <c r="B344" s="251" t="s">
        <v>340</v>
      </c>
    </row>
    <row r="347" spans="1:9">
      <c r="A347" s="198" t="s">
        <v>69</v>
      </c>
      <c r="B347" s="384" t="s">
        <v>341</v>
      </c>
      <c r="C347" s="349" t="s">
        <v>63</v>
      </c>
      <c r="D347" s="391">
        <v>4</v>
      </c>
      <c r="E347" s="352"/>
      <c r="F347" s="353">
        <f>D347*E347</f>
        <v>0</v>
      </c>
    </row>
    <row r="348" spans="1:9">
      <c r="B348" s="384" t="s">
        <v>342</v>
      </c>
      <c r="C348" s="349" t="s">
        <v>63</v>
      </c>
      <c r="D348" s="391">
        <v>2</v>
      </c>
      <c r="E348" s="352"/>
      <c r="F348" s="353">
        <f t="shared" ref="F348:F362" si="16">D348*E348</f>
        <v>0</v>
      </c>
    </row>
    <row r="349" spans="1:9" ht="22.5">
      <c r="B349" s="384" t="s">
        <v>343</v>
      </c>
      <c r="C349" s="349" t="s">
        <v>63</v>
      </c>
      <c r="D349" s="391">
        <v>2</v>
      </c>
      <c r="E349" s="352"/>
      <c r="F349" s="353">
        <f t="shared" si="16"/>
        <v>0</v>
      </c>
    </row>
    <row r="350" spans="1:9">
      <c r="B350" s="384" t="s">
        <v>344</v>
      </c>
      <c r="C350" s="349" t="s">
        <v>63</v>
      </c>
      <c r="D350" s="391">
        <v>4</v>
      </c>
      <c r="E350" s="352"/>
      <c r="F350" s="353">
        <f t="shared" si="16"/>
        <v>0</v>
      </c>
    </row>
    <row r="351" spans="1:9">
      <c r="B351" s="384" t="s">
        <v>345</v>
      </c>
      <c r="C351" s="349" t="s">
        <v>63</v>
      </c>
      <c r="D351" s="391">
        <v>1</v>
      </c>
      <c r="E351" s="352"/>
      <c r="F351" s="353">
        <f t="shared" si="16"/>
        <v>0</v>
      </c>
    </row>
    <row r="352" spans="1:9">
      <c r="B352" s="384" t="s">
        <v>346</v>
      </c>
      <c r="C352" s="349" t="s">
        <v>63</v>
      </c>
      <c r="D352" s="391">
        <v>12</v>
      </c>
      <c r="E352" s="352"/>
      <c r="F352" s="353">
        <f t="shared" si="16"/>
        <v>0</v>
      </c>
    </row>
    <row r="353" spans="2:6">
      <c r="B353" s="384" t="s">
        <v>347</v>
      </c>
      <c r="C353" s="349" t="s">
        <v>63</v>
      </c>
      <c r="D353" s="391">
        <v>6</v>
      </c>
      <c r="E353" s="352"/>
      <c r="F353" s="353">
        <f t="shared" si="16"/>
        <v>0</v>
      </c>
    </row>
    <row r="354" spans="2:6">
      <c r="B354" s="384" t="s">
        <v>348</v>
      </c>
      <c r="C354" s="349" t="s">
        <v>63</v>
      </c>
      <c r="D354" s="391">
        <v>1</v>
      </c>
      <c r="E354" s="352"/>
      <c r="F354" s="353">
        <f t="shared" si="16"/>
        <v>0</v>
      </c>
    </row>
    <row r="355" spans="2:6" ht="22.5">
      <c r="B355" s="384" t="s">
        <v>349</v>
      </c>
      <c r="C355" s="349"/>
      <c r="D355" s="391"/>
      <c r="E355" s="352"/>
      <c r="F355" s="353"/>
    </row>
    <row r="356" spans="2:6">
      <c r="B356" s="384" t="s">
        <v>350</v>
      </c>
      <c r="C356" s="349" t="s">
        <v>63</v>
      </c>
      <c r="D356" s="391">
        <v>1</v>
      </c>
      <c r="E356" s="352"/>
      <c r="F356" s="353">
        <f t="shared" si="16"/>
        <v>0</v>
      </c>
    </row>
    <row r="357" spans="2:6">
      <c r="B357" s="384" t="s">
        <v>351</v>
      </c>
      <c r="C357" s="349" t="s">
        <v>63</v>
      </c>
      <c r="D357" s="391">
        <v>1</v>
      </c>
      <c r="E357" s="352"/>
      <c r="F357" s="353">
        <f t="shared" si="16"/>
        <v>0</v>
      </c>
    </row>
    <row r="358" spans="2:6">
      <c r="B358" s="384" t="s">
        <v>352</v>
      </c>
      <c r="C358" s="349" t="s">
        <v>63</v>
      </c>
      <c r="D358" s="391">
        <v>1</v>
      </c>
      <c r="E358" s="352"/>
      <c r="F358" s="353">
        <f t="shared" si="16"/>
        <v>0</v>
      </c>
    </row>
    <row r="359" spans="2:6">
      <c r="B359" s="384" t="s">
        <v>353</v>
      </c>
      <c r="C359" s="349" t="s">
        <v>63</v>
      </c>
      <c r="D359" s="391">
        <v>1</v>
      </c>
      <c r="E359" s="352"/>
      <c r="F359" s="353">
        <f t="shared" si="16"/>
        <v>0</v>
      </c>
    </row>
    <row r="360" spans="2:6">
      <c r="B360" s="384" t="s">
        <v>354</v>
      </c>
      <c r="C360" s="349" t="s">
        <v>61</v>
      </c>
      <c r="D360" s="391">
        <v>1</v>
      </c>
      <c r="E360" s="352"/>
      <c r="F360" s="353">
        <f t="shared" si="16"/>
        <v>0</v>
      </c>
    </row>
    <row r="361" spans="2:6">
      <c r="B361" s="384" t="s">
        <v>355</v>
      </c>
      <c r="C361" s="349" t="s">
        <v>63</v>
      </c>
      <c r="D361" s="391">
        <v>1</v>
      </c>
      <c r="E361" s="352"/>
      <c r="F361" s="353">
        <f t="shared" si="16"/>
        <v>0</v>
      </c>
    </row>
    <row r="362" spans="2:6">
      <c r="B362" s="384" t="s">
        <v>356</v>
      </c>
      <c r="C362" s="349" t="s">
        <v>61</v>
      </c>
      <c r="D362" s="391">
        <v>1</v>
      </c>
      <c r="E362" s="352"/>
      <c r="F362" s="353">
        <f t="shared" si="16"/>
        <v>0</v>
      </c>
    </row>
    <row r="363" spans="2:6">
      <c r="B363" s="384"/>
      <c r="C363" s="350"/>
      <c r="D363" s="351"/>
      <c r="E363" s="352"/>
      <c r="F363" s="353"/>
    </row>
    <row r="364" spans="2:6">
      <c r="B364" s="384"/>
      <c r="C364" s="350"/>
      <c r="D364" s="351"/>
      <c r="E364" s="352"/>
      <c r="F364" s="353"/>
    </row>
    <row r="365" spans="2:6">
      <c r="B365" s="384"/>
      <c r="C365" s="350"/>
      <c r="D365" s="351"/>
      <c r="E365" s="352"/>
      <c r="F365" s="353"/>
    </row>
    <row r="366" spans="2:6" ht="78.75">
      <c r="B366" s="390" t="s">
        <v>357</v>
      </c>
      <c r="C366" s="350"/>
      <c r="D366" s="351"/>
      <c r="E366" s="352"/>
      <c r="F366" s="353"/>
    </row>
    <row r="367" spans="2:6">
      <c r="B367" s="393" t="s">
        <v>358</v>
      </c>
      <c r="F367" s="381">
        <f>SUM(F347:F366)</f>
        <v>0</v>
      </c>
    </row>
    <row r="368" spans="2:6">
      <c r="B368" s="389"/>
    </row>
    <row r="369" spans="2:2">
      <c r="B369" s="389"/>
    </row>
    <row r="370" spans="2:2">
      <c r="B370" s="389"/>
    </row>
    <row r="371" spans="2:2">
      <c r="B371" s="389"/>
    </row>
    <row r="372" spans="2:2">
      <c r="B372" s="389"/>
    </row>
    <row r="373" spans="2:2">
      <c r="B373" s="389"/>
    </row>
    <row r="374" spans="2:2">
      <c r="B374" s="389"/>
    </row>
  </sheetData>
  <mergeCells count="4">
    <mergeCell ref="H335:I335"/>
    <mergeCell ref="B322:D322"/>
    <mergeCell ref="B330:D330"/>
    <mergeCell ref="B332:D332"/>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2303D375C1A347A6F06A625D07D446" ma:contentTypeVersion="16" ma:contentTypeDescription="Create a new document." ma:contentTypeScope="" ma:versionID="802c6bb3277fe1051aa83340dbc45517">
  <xsd:schema xmlns:xsd="http://www.w3.org/2001/XMLSchema" xmlns:xs="http://www.w3.org/2001/XMLSchema" xmlns:p="http://schemas.microsoft.com/office/2006/metadata/properties" xmlns:ns2="cfe9247b-6157-414f-891b-080ea80b8a06" xmlns:ns3="bc85e98f-19df-4755-8846-a552b7f9f338" targetNamespace="http://schemas.microsoft.com/office/2006/metadata/properties" ma:root="true" ma:fieldsID="f66fb39c208b85d8940e8f604b87e0b3" ns2:_="" ns3:_="">
    <xsd:import namespace="cfe9247b-6157-414f-891b-080ea80b8a06"/>
    <xsd:import namespace="bc85e98f-19df-4755-8846-a552b7f9f3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9247b-6157-414f-891b-080ea80b8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a3a95b-cedf-4ab8-979d-4599b240670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85e98f-19df-4755-8846-a552b7f9f33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d00c2df-a6f3-4f14-be95-a0ba6ca92d62}" ma:internalName="TaxCatchAll" ma:showField="CatchAllData" ma:web="bc85e98f-19df-4755-8846-a552b7f9f3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85e98f-19df-4755-8846-a552b7f9f338" xsi:nil="true"/>
    <lcf76f155ced4ddcb4097134ff3c332f xmlns="cfe9247b-6157-414f-891b-080ea80b8a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C438A9-3EDA-4E59-9504-0416A0303D26}">
  <ds:schemaRefs>
    <ds:schemaRef ds:uri="http://schemas.microsoft.com/sharepoint/v3/contenttype/forms"/>
  </ds:schemaRefs>
</ds:datastoreItem>
</file>

<file path=customXml/itemProps2.xml><?xml version="1.0" encoding="utf-8"?>
<ds:datastoreItem xmlns:ds="http://schemas.openxmlformats.org/officeDocument/2006/customXml" ds:itemID="{54C99F97-D578-47A8-9751-F03206A9E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9247b-6157-414f-891b-080ea80b8a06"/>
    <ds:schemaRef ds:uri="bc85e98f-19df-4755-8846-a552b7f9f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81FCAF-999F-4CE5-8E12-289925504456}">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bc85e98f-19df-4755-8846-a552b7f9f338"/>
    <ds:schemaRef ds:uri="cfe9247b-6157-414f-891b-080ea80b8a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OPĆI UVJETI</vt:lpstr>
      <vt:lpstr>REKAPITULACIJA</vt:lpstr>
      <vt:lpstr>RASVJETA</vt:lpstr>
      <vt:lpstr>Građ.obrt.radovi i multimedija</vt:lpstr>
      <vt:lpstr>REKAPITULACIJA!Ispis_naslova</vt:lpstr>
      <vt:lpstr>'OPĆI UVJETI'!Podrucje_ispisa</vt:lpstr>
      <vt:lpstr>REKAPITULACIJA!Podrucje_ispisa</vt:lpstr>
    </vt:vector>
  </TitlesOfParts>
  <Company>Lumenart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Godvin</dc:creator>
  <cp:lastModifiedBy>Darko Saftić</cp:lastModifiedBy>
  <cp:revision/>
  <dcterms:created xsi:type="dcterms:W3CDTF">2011-04-28T18:53:33Z</dcterms:created>
  <dcterms:modified xsi:type="dcterms:W3CDTF">2022-09-12T09:41:33Z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0x010100292303D375C1A347A6F06A625D07D446</vt:lpwstr>
  </property>
  <property fmtid="{D5CDD505-2E9C-101B-9397-08002B2CF9AE}" pid="3" name="MediaServiceImageTags">
    <vt:lpwstr/>
  </property>
</Properties>
</file>